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drawings/drawing4.xml" ContentType="application/vnd.openxmlformats-officedocument.drawing+xml"/>
  <Override PartName="/xl/charts/chartEx1.xml" ContentType="application/vnd.ms-office.chartex+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8.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9.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1.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4.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5.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6.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7.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8.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19.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20.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21.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22.xml" ContentType="application/vnd.openxmlformats-officedocument.drawing+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23.xml" ContentType="application/vnd.openxmlformats-officedocument.drawing+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nationalgasteam.sharepoint.com/sites/GRP-INT-UK-GFOP/Shared Documents/04. Winter Review/01. Winter Review 25-26/Published/"/>
    </mc:Choice>
  </mc:AlternateContent>
  <xr:revisionPtr revIDLastSave="0" documentId="8_{34C60E71-4A8F-4C81-B733-BC906E4D8283}" xr6:coauthVersionLast="47" xr6:coauthVersionMax="47" xr10:uidLastSave="{00000000-0000-0000-0000-000000000000}"/>
  <bookViews>
    <workbookView xWindow="-110" yWindow="-110" windowWidth="19420" windowHeight="10300" tabRatio="899" firstSheet="20" activeTab="25" xr2:uid="{2DB87069-F53C-4809-A27A-9634F2F1AE90}"/>
  </bookViews>
  <sheets>
    <sheet name="Contents" sheetId="30" r:id="rId1"/>
    <sheet name="Key Stats Figure 1" sheetId="4" r:id="rId2"/>
    <sheet name="Demand Summary WC Table 1" sheetId="1" r:id="rId3"/>
    <sheet name="Demand Summary Actuals Table 2" sheetId="37" r:id="rId4"/>
    <sheet name="NDM Figure 2 " sheetId="35" r:id="rId5"/>
    <sheet name="CWV Figure 3" sheetId="39" r:id="rId6"/>
    <sheet name="NTS Gas Demand Stats Table 3" sheetId="33" r:id="rId7"/>
    <sheet name="Elect. Gen.Figure 4 &amp; 5" sheetId="23" r:id="rId8"/>
    <sheet name="Supply Figure 6 &amp; Table 4" sheetId="5" r:id="rId9"/>
    <sheet name="Flexible Supply Figure 7 &amp; 8" sheetId="16" r:id="rId10"/>
    <sheet name="GB Storage Figure 9" sheetId="26" r:id="rId11"/>
    <sheet name="Compressor Utili.Figure 10 &amp; 11" sheetId="29" r:id="rId12"/>
    <sheet name="Highest Demand Day Table 5 &amp; 6" sheetId="22" r:id="rId13"/>
    <sheet name="Linepack Figure 12" sheetId="34" r:id="rId14"/>
    <sheet name="Peak Day Linepack Figure 13" sheetId="31" r:id="rId15"/>
    <sheet name="NDM Figure 14 &amp; 15" sheetId="6" r:id="rId16"/>
    <sheet name="DM &amp; Ind Figure 16 &amp; 17" sheetId="7" r:id="rId17"/>
    <sheet name="Elec. gen. Figure 18 &amp; 19" sheetId="10" r:id="rId18"/>
    <sheet name="Export to Ire Figure 20 &amp; 21" sheetId="12" r:id="rId19"/>
    <sheet name="Export to Cont.  Figure 22 &amp; 23" sheetId="14" r:id="rId20"/>
    <sheet name="GB StorageFlows_Figure24" sheetId="21" r:id="rId21"/>
    <sheet name="GB StorageStock_Figure25" sheetId="38" r:id="rId22"/>
    <sheet name="UKCS Figure 26 &amp; 27" sheetId="18" r:id="rId23"/>
    <sheet name="Norway Figure 28 &amp; 29" sheetId="19" r:id="rId24"/>
    <sheet name="LNG Figure 30 &amp; 31" sheetId="17" r:id="rId25"/>
    <sheet name="Import from cont Figure 32 &amp; 33" sheetId="20" r:id="rId26"/>
  </sheets>
  <definedNames>
    <definedName name="_xlchart.v1.0" hidden="1">'Elect. Gen.Figure 4 &amp; 5'!$B$5</definedName>
    <definedName name="_xlchart.v1.1" hidden="1">'Elect. Gen.Figure 4 &amp; 5'!$C$4:$M$4</definedName>
    <definedName name="_xlchart.v1.2" hidden="1">'Elect. Gen.Figure 4 &amp; 5'!$C$5:$M$5</definedName>
    <definedName name="CumForecast">#REF!</definedName>
    <definedName name="forecast_start">#REF!</definedName>
    <definedName name="forecast_start_q">IF(OR(MONTH([0]!forecast_start)=1,MONTH([0]!forecast_start)=2,MONTH([0]!forecast_start)=3),"Q1",IF(OR(MONTH([0]!forecast_start)=4,MONTH([0]!forecast_start)=5,MONTH([0]!forecast_start)=6),"Q2",IF(OR(MONTH([0]!forecast_start)=7,MONTH([0]!forecast_start)=8,MONTH([0]!forecast_start)=9),"Q3","Q4")))</definedName>
    <definedName name="forecast_start_y">YEAR([0]!forecast_start)</definedName>
    <definedName name="InitialLNG">#REF!</definedName>
    <definedName name="MRSInjection">#REF!</definedName>
    <definedName name="MRSWithdrawal">#REF!</definedName>
    <definedName name="NorwayForecast">#REF!</definedName>
    <definedName name="TotDemd">#REF!</definedName>
    <definedName name="UKCSForeca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22" l="1"/>
  <c r="B20" i="22"/>
  <c r="B9" i="22" l="1"/>
  <c r="E7" i="1" l="1"/>
  <c r="I12" i="33" l="1"/>
  <c r="J12" i="33"/>
  <c r="K12" i="33"/>
  <c r="L12" i="33"/>
  <c r="I13" i="33"/>
  <c r="J13" i="33"/>
  <c r="K13" i="33"/>
  <c r="L13" i="33"/>
  <c r="I14" i="33"/>
  <c r="J14" i="33"/>
  <c r="K14" i="33"/>
  <c r="L14" i="33"/>
  <c r="J11" i="33"/>
  <c r="K11" i="33"/>
  <c r="L11" i="33"/>
  <c r="I11" i="33"/>
  <c r="A1" i="39" l="1"/>
  <c r="L4" i="33" l="1"/>
  <c r="L5" i="33"/>
  <c r="L6" i="33"/>
  <c r="L3" i="33"/>
  <c r="B6" i="30" l="1"/>
  <c r="B40" i="30"/>
  <c r="B39" i="30"/>
  <c r="B38" i="30"/>
  <c r="B37" i="30"/>
  <c r="B36" i="30"/>
  <c r="B35" i="30"/>
  <c r="B34" i="30"/>
  <c r="B33" i="30"/>
  <c r="B32" i="30"/>
  <c r="B31" i="30"/>
  <c r="B30" i="30"/>
  <c r="B29" i="30"/>
  <c r="B28" i="30"/>
  <c r="B27" i="30"/>
  <c r="B26" i="30"/>
  <c r="B25" i="30"/>
  <c r="B24" i="30"/>
  <c r="B23" i="30"/>
  <c r="A1" i="7"/>
  <c r="A1" i="6"/>
  <c r="B22" i="30"/>
  <c r="B21" i="30"/>
  <c r="B20" i="30"/>
  <c r="B19" i="30"/>
  <c r="B18" i="30"/>
  <c r="B17" i="30"/>
  <c r="B16" i="30"/>
  <c r="B15" i="30"/>
  <c r="B14" i="30"/>
  <c r="B13" i="30"/>
  <c r="B12" i="30"/>
  <c r="B11" i="30"/>
  <c r="B10" i="30"/>
  <c r="B9" i="30"/>
  <c r="B8" i="30"/>
  <c r="B7" i="30"/>
  <c r="B5" i="30"/>
  <c r="B4" i="30"/>
  <c r="B3" i="30"/>
  <c r="B2" i="30"/>
  <c r="A1" i="33"/>
  <c r="A1" i="29" l="1"/>
  <c r="A1" i="23"/>
  <c r="A4" i="33"/>
  <c r="B4" i="33"/>
  <c r="D4" i="33"/>
  <c r="E4" i="33"/>
  <c r="A1" i="18"/>
  <c r="B1" i="21"/>
  <c r="A1" i="38"/>
  <c r="A1" i="34"/>
  <c r="C21" i="37"/>
  <c r="C20" i="37"/>
  <c r="C19" i="37"/>
  <c r="C17" i="37"/>
  <c r="C16" i="37"/>
  <c r="A1" i="37"/>
  <c r="C7" i="37" l="1"/>
  <c r="C15" i="37"/>
  <c r="C11" i="37"/>
  <c r="C18" i="37"/>
  <c r="C22" i="37" s="1"/>
  <c r="A1" i="35"/>
  <c r="A1" i="31" l="1"/>
  <c r="A1" i="16" l="1"/>
  <c r="A1" i="22"/>
  <c r="A1" i="26"/>
  <c r="A1" i="20"/>
  <c r="A1" i="19"/>
  <c r="A1" i="17"/>
  <c r="A1" i="14"/>
  <c r="A1" i="12"/>
  <c r="A1" i="10"/>
  <c r="A1" i="5"/>
  <c r="A1" i="1"/>
  <c r="A1" i="4"/>
  <c r="V4" i="33" l="1"/>
  <c r="V3" i="33"/>
  <c r="S54" i="4" l="1"/>
  <c r="S52" i="4"/>
  <c r="S53" i="4"/>
  <c r="Q28" i="16" l="1"/>
  <c r="Q27" i="16"/>
  <c r="B34" i="5" l="1"/>
  <c r="B35" i="5"/>
  <c r="B31" i="5"/>
  <c r="C34" i="5"/>
  <c r="C31" i="5" l="1"/>
  <c r="C32" i="5"/>
  <c r="C35" i="5"/>
  <c r="C33" i="5"/>
  <c r="B33" i="5"/>
  <c r="B32" i="5"/>
  <c r="B36" i="5" l="1"/>
  <c r="C36" i="5"/>
  <c r="C9" i="5"/>
  <c r="B9" i="5"/>
  <c r="D7" i="1" l="1"/>
  <c r="D11" i="1" s="1"/>
  <c r="D17" i="1"/>
  <c r="D18" i="1"/>
  <c r="D20" i="1"/>
  <c r="D21" i="1"/>
  <c r="D22" i="1"/>
  <c r="D16" i="1"/>
  <c r="D19" i="1" l="1"/>
  <c r="D23" i="1" s="1"/>
  <c r="F10" i="1"/>
  <c r="F8" i="1"/>
  <c r="F9" i="1"/>
  <c r="F4" i="1"/>
  <c r="E20" i="1"/>
  <c r="E21" i="1"/>
  <c r="I9" i="1"/>
  <c r="I10" i="1"/>
  <c r="E22" i="1"/>
  <c r="I8" i="1"/>
  <c r="E16" i="1"/>
  <c r="S49" i="4"/>
  <c r="I4" i="1"/>
  <c r="C20" i="1"/>
  <c r="C21" i="1"/>
  <c r="C18" i="1"/>
  <c r="C22" i="1"/>
  <c r="D19" i="4"/>
  <c r="C17" i="1"/>
  <c r="C7" i="1"/>
  <c r="C11" i="1" s="1"/>
  <c r="C16" i="1"/>
  <c r="D18" i="4" l="1"/>
  <c r="C19" i="1"/>
  <c r="C23" i="1" s="1"/>
  <c r="B20" i="4"/>
  <c r="D17" i="4"/>
  <c r="S50" i="4" l="1"/>
  <c r="F6" i="1"/>
  <c r="D16" i="4"/>
  <c r="I6" i="1"/>
  <c r="E18" i="1"/>
  <c r="D14" i="4"/>
  <c r="S51" i="4" l="1"/>
  <c r="B10" i="4"/>
  <c r="F5" i="1"/>
  <c r="E17" i="1"/>
  <c r="I5" i="1"/>
  <c r="D7" i="4" l="1"/>
  <c r="D8" i="4"/>
  <c r="D9" i="4"/>
  <c r="D4" i="4"/>
  <c r="D6" i="4"/>
  <c r="D5" i="4"/>
  <c r="F7" i="1"/>
  <c r="I7" i="1"/>
  <c r="E11" i="1"/>
  <c r="E19" i="1"/>
  <c r="E23" i="1" s="1"/>
  <c r="D15" i="4" l="1"/>
  <c r="C20" i="4"/>
  <c r="D20" i="4" s="1"/>
  <c r="I11" i="1"/>
  <c r="F11" i="1"/>
  <c r="E8" i="5" l="1"/>
  <c r="D35" i="5"/>
  <c r="E6" i="5"/>
  <c r="D33" i="5"/>
  <c r="E7" i="5"/>
  <c r="D34" i="5"/>
  <c r="E5" i="5" l="1"/>
  <c r="D32" i="5"/>
  <c r="E4" i="5" l="1"/>
  <c r="D31" i="5"/>
  <c r="D36" i="5" s="1"/>
  <c r="D9" i="5"/>
  <c r="E9" i="5" s="1"/>
  <c r="D18" i="22" l="1"/>
  <c r="D19" i="22"/>
  <c r="D16" i="22"/>
  <c r="D7" i="22"/>
  <c r="D8" i="22"/>
  <c r="K15" i="33"/>
  <c r="J15" i="33"/>
  <c r="L15" i="33" l="1"/>
  <c r="I15" i="33"/>
  <c r="D15" i="22"/>
  <c r="D6" i="22"/>
  <c r="D14" i="22" l="1"/>
  <c r="D17" i="22" l="1"/>
  <c r="D20" i="22"/>
  <c r="D5" i="22"/>
  <c r="C9" i="22"/>
  <c r="D9" i="22" s="1"/>
  <c r="D19" i="37" l="1"/>
  <c r="E8" i="37"/>
  <c r="D17" i="37"/>
  <c r="E6" i="37"/>
  <c r="E9" i="37"/>
  <c r="D20" i="37"/>
  <c r="D21" i="37"/>
  <c r="E10" i="37"/>
  <c r="E5" i="37" l="1"/>
  <c r="D16" i="37"/>
  <c r="D15" i="37" l="1"/>
  <c r="E4" i="37"/>
  <c r="D7" i="37"/>
  <c r="D11" i="37" l="1"/>
  <c r="E11" i="37" s="1"/>
  <c r="D18" i="37"/>
  <c r="D22" i="37" s="1"/>
  <c r="E7"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tc={95EAD607-3905-4A59-856F-39524F6C92B6}</author>
  </authors>
  <commentList>
    <comment ref="B30" authorId="0" shapeId="0" xr:uid="{95EAD607-3905-4A59-856F-39524F6C92B6}">
      <text>
        <t>[Threaded comment]
Your version of Excel allows you to read this threaded comment; however, any edits to it will get removed if the file is opened in a newer version of Excel. Learn more: https://go.microsoft.com/fwlink/?linkid=870924
Comment:
    This value is averaged from 26th and 28th October due to missing entries on the 27th from site operators.</t>
      </text>
    </comment>
  </commentList>
</comments>
</file>

<file path=xl/sharedStrings.xml><?xml version="1.0" encoding="utf-8"?>
<sst xmlns="http://schemas.openxmlformats.org/spreadsheetml/2006/main" count="2500" uniqueCount="304">
  <si>
    <t>Demand (bcm)</t>
  </si>
  <si>
    <t>2024/25</t>
  </si>
  <si>
    <t>% change</t>
  </si>
  <si>
    <t>NDM</t>
  </si>
  <si>
    <t>DM &amp; Industrial</t>
  </si>
  <si>
    <t>2025/26</t>
  </si>
  <si>
    <t>Date</t>
  </si>
  <si>
    <t>Total Demand</t>
  </si>
  <si>
    <t>LNG Import</t>
  </si>
  <si>
    <t>Actuals 2024/25</t>
  </si>
  <si>
    <t>Actuals 2025/26</t>
  </si>
  <si>
    <t>TWh</t>
  </si>
  <si>
    <t xml:space="preserve"> 2025/26 Actuals</t>
  </si>
  <si>
    <t xml:space="preserve">2024/25   Actuals </t>
  </si>
  <si>
    <t xml:space="preserve">2024/25 Weather Corrected </t>
  </si>
  <si>
    <t xml:space="preserve"> 2025/26 Weather Corrected</t>
  </si>
  <si>
    <t>Actual vs last year% change</t>
  </si>
  <si>
    <t>2025/26 Forecast</t>
  </si>
  <si>
    <t>WC vs last year % change</t>
  </si>
  <si>
    <t>Demand (TWh)</t>
  </si>
  <si>
    <t>% Split</t>
  </si>
  <si>
    <t>Supply Sources (bcm)</t>
  </si>
  <si>
    <t>2024/25 Actual</t>
  </si>
  <si>
    <t>% Change</t>
  </si>
  <si>
    <t xml:space="preserve">Norway </t>
  </si>
  <si>
    <t>Total</t>
  </si>
  <si>
    <t>2025/26 Actual</t>
  </si>
  <si>
    <t>Supply Sources (TWh)</t>
  </si>
  <si>
    <t>Daily</t>
  </si>
  <si>
    <t>Source: LNG Journal</t>
  </si>
  <si>
    <t>October</t>
  </si>
  <si>
    <t>November</t>
  </si>
  <si>
    <t>December</t>
  </si>
  <si>
    <t>January</t>
  </si>
  <si>
    <t>February</t>
  </si>
  <si>
    <t>March</t>
  </si>
  <si>
    <t xml:space="preserve"> </t>
  </si>
  <si>
    <t>2023/24</t>
  </si>
  <si>
    <t>2022/23</t>
  </si>
  <si>
    <t>CWV</t>
  </si>
  <si>
    <t>LNG Terminals</t>
  </si>
  <si>
    <t>Winter 25/26</t>
  </si>
  <si>
    <t>NBP-TTF DA Spread</t>
  </si>
  <si>
    <t>GAS</t>
  </si>
  <si>
    <t>COAL</t>
  </si>
  <si>
    <t>NUCLEAR</t>
  </si>
  <si>
    <t>WIND</t>
  </si>
  <si>
    <t>HYDRO</t>
  </si>
  <si>
    <t>IMPORTS</t>
  </si>
  <si>
    <t>BIOMASS</t>
  </si>
  <si>
    <t>OTHER</t>
  </si>
  <si>
    <t>SOLAR</t>
  </si>
  <si>
    <t>STORAGE</t>
  </si>
  <si>
    <t>GENERATION</t>
  </si>
  <si>
    <t>DATETIME</t>
  </si>
  <si>
    <t>Gas Day</t>
  </si>
  <si>
    <t>% Storage Fullness Excluding Rough</t>
  </si>
  <si>
    <t>1st Nov</t>
  </si>
  <si>
    <t>1st Mar</t>
  </si>
  <si>
    <t>24/25</t>
  </si>
  <si>
    <t>25/26</t>
  </si>
  <si>
    <t>Day Before Cold Snap</t>
  </si>
  <si>
    <t>% Full</t>
  </si>
  <si>
    <t>Gas Year</t>
  </si>
  <si>
    <t>2017/2018</t>
  </si>
  <si>
    <t>2018/2019</t>
  </si>
  <si>
    <t>2019/2020</t>
  </si>
  <si>
    <t>2020/2021</t>
  </si>
  <si>
    <t>2021/2022</t>
  </si>
  <si>
    <t>2022/2023</t>
  </si>
  <si>
    <t>2023/2024</t>
  </si>
  <si>
    <t>2024/2025</t>
  </si>
  <si>
    <t>2025/2026</t>
  </si>
  <si>
    <t>Min</t>
  </si>
  <si>
    <t>Range</t>
  </si>
  <si>
    <t>Avg</t>
  </si>
  <si>
    <t>mcm/d</t>
  </si>
  <si>
    <t>%Change</t>
  </si>
  <si>
    <t>No. LNG deliveries into GB over the last two winters</t>
  </si>
  <si>
    <t>26.3 bcm</t>
  </si>
  <si>
    <t>8.0 bcm</t>
  </si>
  <si>
    <t>4.3 bcm</t>
  </si>
  <si>
    <t>1.4 bcm</t>
  </si>
  <si>
    <t>2.1 bcm</t>
  </si>
  <si>
    <t>3.3 bcm</t>
  </si>
  <si>
    <t>Winter (mcm/d)</t>
  </si>
  <si>
    <t>Max</t>
  </si>
  <si>
    <t>2021/22</t>
  </si>
  <si>
    <t>Gas</t>
  </si>
  <si>
    <t>Nuclear</t>
  </si>
  <si>
    <t>Wind</t>
  </si>
  <si>
    <t>Hydro</t>
  </si>
  <si>
    <t>Imports</t>
  </si>
  <si>
    <t>Biomas</t>
  </si>
  <si>
    <t>Other</t>
  </si>
  <si>
    <t>Solar</t>
  </si>
  <si>
    <t>Storage</t>
  </si>
  <si>
    <t>% of 1-in-20 demand</t>
  </si>
  <si>
    <t>Net Continental Europe</t>
  </si>
  <si>
    <t>Time</t>
  </si>
  <si>
    <t xml:space="preserve">MIN </t>
  </si>
  <si>
    <t>LAST YEAR</t>
  </si>
  <si>
    <t>MAX</t>
  </si>
  <si>
    <t>THIS YEAR</t>
  </si>
  <si>
    <t>Peak day</t>
  </si>
  <si>
    <t>Gas generation (gw)</t>
  </si>
  <si>
    <t>Low day</t>
  </si>
  <si>
    <t>Average day</t>
  </si>
  <si>
    <t>2025/26 Highest demand day</t>
  </si>
  <si>
    <t>Withdrawals</t>
  </si>
  <si>
    <t>Injections</t>
  </si>
  <si>
    <t>Day of Gas Day</t>
  </si>
  <si>
    <t>Max. Max Value</t>
  </si>
  <si>
    <t>Min. Min Value</t>
  </si>
  <si>
    <t>Max. Linepack Range</t>
  </si>
  <si>
    <t>2015/16</t>
  </si>
  <si>
    <t>2016/17</t>
  </si>
  <si>
    <t>2017/18</t>
  </si>
  <si>
    <t>2018/19</t>
  </si>
  <si>
    <t>2019/20</t>
  </si>
  <si>
    <t>2020/21</t>
  </si>
  <si>
    <t>Winter period</t>
  </si>
  <si>
    <t>Linepack range</t>
  </si>
  <si>
    <t>Linepack Avg</t>
  </si>
  <si>
    <t xml:space="preserve">DM &amp; Ind </t>
  </si>
  <si>
    <t>Linepack</t>
  </si>
  <si>
    <t>Gas Hour</t>
  </si>
  <si>
    <t>UK Continental Shelf</t>
  </si>
  <si>
    <t>Act NDM</t>
  </si>
  <si>
    <t>SND NDM</t>
  </si>
  <si>
    <t>Figure 2</t>
  </si>
  <si>
    <t>Figure 1</t>
  </si>
  <si>
    <t>Table 2</t>
  </si>
  <si>
    <t xml:space="preserve">Table 3 </t>
  </si>
  <si>
    <t>Figure 5</t>
  </si>
  <si>
    <t xml:space="preserve">Table 4 </t>
  </si>
  <si>
    <t>Figure 6</t>
  </si>
  <si>
    <t>Figure 8</t>
  </si>
  <si>
    <t>Figure 7</t>
  </si>
  <si>
    <t>Figure 3</t>
  </si>
  <si>
    <t>Figure 10</t>
  </si>
  <si>
    <t>Figure 11</t>
  </si>
  <si>
    <t>Figure 12</t>
  </si>
  <si>
    <t>Figure 13</t>
  </si>
  <si>
    <t>Table 5</t>
  </si>
  <si>
    <t>Table 6</t>
  </si>
  <si>
    <t>Figure 20</t>
  </si>
  <si>
    <t>Figure 21</t>
  </si>
  <si>
    <t>Figure 22</t>
  </si>
  <si>
    <t>Figure 23</t>
  </si>
  <si>
    <t>Table 1</t>
  </si>
  <si>
    <t>WC vs forecast % change</t>
  </si>
  <si>
    <t>Figure 26</t>
  </si>
  <si>
    <t>Figure 27</t>
  </si>
  <si>
    <t>Figure 28</t>
  </si>
  <si>
    <t>Figure 29</t>
  </si>
  <si>
    <t>Dif</t>
  </si>
  <si>
    <t>Figure 30</t>
  </si>
  <si>
    <t>Figure 31</t>
  </si>
  <si>
    <t>Figure 32</t>
  </si>
  <si>
    <t>Figure 33</t>
  </si>
  <si>
    <t>Figure 14</t>
  </si>
  <si>
    <t>Figure 15</t>
  </si>
  <si>
    <t>Figure 18</t>
  </si>
  <si>
    <t>Figure 19</t>
  </si>
  <si>
    <t>Exports to continental Europe</t>
  </si>
  <si>
    <t>Electricity generation</t>
  </si>
  <si>
    <t>Exports to Ireland</t>
  </si>
  <si>
    <t>GB storage injection</t>
  </si>
  <si>
    <t>Great Britain's gas demand</t>
  </si>
  <si>
    <t>Total NTS gas demand</t>
  </si>
  <si>
    <t>Imports from continental Europe</t>
  </si>
  <si>
    <t>GB storage withdrawal</t>
  </si>
  <si>
    <t>Figure 24 GB storage withdrawals</t>
  </si>
  <si>
    <t>Title</t>
  </si>
  <si>
    <t>Link</t>
  </si>
  <si>
    <t>Key Stats</t>
  </si>
  <si>
    <t>NDM demand – actual vs seasonal normal</t>
  </si>
  <si>
    <t>Demand summary (weather corrected)</t>
  </si>
  <si>
    <t>Demand summary (actual demand)</t>
  </si>
  <si>
    <t>Historical winter Composite Weather Variables (CWVs)</t>
  </si>
  <si>
    <t>Min, max and average daily NTS gas demand for power for the last five winters</t>
  </si>
  <si>
    <t>Electricity generation sources winter 2024/25 to winter 2025/26</t>
  </si>
  <si>
    <t>Half hourly electricity generation</t>
  </si>
  <si>
    <t>Supply key stats</t>
  </si>
  <si>
    <t>Supply summary</t>
  </si>
  <si>
    <t>Flexible daily supply volumes for winter 2025/26</t>
  </si>
  <si>
    <t>Number of LNG deliveries to GB in winters 2024/25 &amp; 2025/26</t>
  </si>
  <si>
    <t>Storage withdrawals,  injections and % full ahead of 5 Jan cold snap</t>
  </si>
  <si>
    <t>Variation in supply profiles and compressor running hours for winter 2024/25 and 2025/26</t>
  </si>
  <si>
    <t>Winter compressor usage (excluding St Fergus compressor)</t>
  </si>
  <si>
    <t>Linepack utilisation</t>
  </si>
  <si>
    <t>Demand breakdown for 05/01/26 compared with peak 1-in-20 demand</t>
  </si>
  <si>
    <t>Actual demand for 04/01/2026 and 05/01/2026</t>
  </si>
  <si>
    <t>Linepack 05/01/26</t>
  </si>
  <si>
    <t>NDM daily demand</t>
  </si>
  <si>
    <t>Industrial and DM daily demand</t>
  </si>
  <si>
    <t>Gas demand for electricity generation daily demand</t>
  </si>
  <si>
    <t>Exports to Ireland daily demand</t>
  </si>
  <si>
    <t>Exports to continental Europe daily demand</t>
  </si>
  <si>
    <t>GB Storage withdrawals</t>
  </si>
  <si>
    <t>GB Storage stock levels</t>
  </si>
  <si>
    <t>UKCS daily supply</t>
  </si>
  <si>
    <t>NCS daily supply</t>
  </si>
  <si>
    <t>LNG daily supply</t>
  </si>
  <si>
    <t>Daily imports from continental Europe</t>
  </si>
  <si>
    <t>UKCS  supply</t>
  </si>
  <si>
    <t>NCS  supply</t>
  </si>
  <si>
    <t>LNG  supply</t>
  </si>
  <si>
    <t xml:space="preserve"> imports from continental Europe</t>
  </si>
  <si>
    <t xml:space="preserve"> 2024/25</t>
  </si>
  <si>
    <t xml:space="preserve"> 2025/26</t>
  </si>
  <si>
    <t xml:space="preserve">  </t>
  </si>
  <si>
    <t>1960/1961</t>
  </si>
  <si>
    <t>1962/1963</t>
  </si>
  <si>
    <t>1961/1962</t>
  </si>
  <si>
    <t>1985/1986</t>
  </si>
  <si>
    <t>1978/1979</t>
  </si>
  <si>
    <t>1963/1964</t>
  </si>
  <si>
    <t>1964/1965</t>
  </si>
  <si>
    <t>1981/1982</t>
  </si>
  <si>
    <t>1965/1966</t>
  </si>
  <si>
    <t>1968/1969</t>
  </si>
  <si>
    <t>1966/1967</t>
  </si>
  <si>
    <t>1969/1970</t>
  </si>
  <si>
    <t>1967/1968</t>
  </si>
  <si>
    <t>2012/2013</t>
  </si>
  <si>
    <t>1970/1971</t>
  </si>
  <si>
    <t>1984/1985</t>
  </si>
  <si>
    <t>1971/1972</t>
  </si>
  <si>
    <t>1972/1973</t>
  </si>
  <si>
    <t>1973/1974</t>
  </si>
  <si>
    <t>1986/1987</t>
  </si>
  <si>
    <t>1976/1977</t>
  </si>
  <si>
    <t>1974/1975</t>
  </si>
  <si>
    <t>1975/1976</t>
  </si>
  <si>
    <t>1995/1996</t>
  </si>
  <si>
    <t>1993/1994</t>
  </si>
  <si>
    <t>1977/1978</t>
  </si>
  <si>
    <t>2010/2011</t>
  </si>
  <si>
    <t>2009/2010</t>
  </si>
  <si>
    <t>1979/1980</t>
  </si>
  <si>
    <t>1980/1981</t>
  </si>
  <si>
    <t>1983/1984</t>
  </si>
  <si>
    <t>1982/1983</t>
  </si>
  <si>
    <t>2008/2009</t>
  </si>
  <si>
    <t>1987/1988</t>
  </si>
  <si>
    <t>1988/1989</t>
  </si>
  <si>
    <t>2000/2001</t>
  </si>
  <si>
    <t>1989/1990</t>
  </si>
  <si>
    <t>1990/1991</t>
  </si>
  <si>
    <t>1992/1993</t>
  </si>
  <si>
    <t>1991/1992</t>
  </si>
  <si>
    <t>2005/2006</t>
  </si>
  <si>
    <t>1994/1995</t>
  </si>
  <si>
    <t>1996/1997</t>
  </si>
  <si>
    <t>1997/1998</t>
  </si>
  <si>
    <t>1998/1999</t>
  </si>
  <si>
    <t>1999/2000</t>
  </si>
  <si>
    <t>2001/2002</t>
  </si>
  <si>
    <t>2003/2004</t>
  </si>
  <si>
    <t>2002/2003</t>
  </si>
  <si>
    <t>2004/2005</t>
  </si>
  <si>
    <t>2014/2015</t>
  </si>
  <si>
    <t>2006/2007</t>
  </si>
  <si>
    <t>2007/2008</t>
  </si>
  <si>
    <t>2011/2012</t>
  </si>
  <si>
    <t>2016/2017</t>
  </si>
  <si>
    <t>2013/2014</t>
  </si>
  <si>
    <t>2015/2016</t>
  </si>
  <si>
    <t>Year</t>
  </si>
  <si>
    <t>Previous 20 winters</t>
  </si>
  <si>
    <t>Winters 1960/61 - 2004/05</t>
  </si>
  <si>
    <t>Winter 2025/26</t>
  </si>
  <si>
    <t>Figure 16</t>
  </si>
  <si>
    <t>Figure 17</t>
  </si>
  <si>
    <t>15. 3 bcm</t>
  </si>
  <si>
    <t>14.9 bcm</t>
  </si>
  <si>
    <t>11.2 bcm</t>
  </si>
  <si>
    <t>2.2 bcm</t>
  </si>
  <si>
    <t>0.1 bcm</t>
  </si>
  <si>
    <t xml:space="preserve">1-in-20 peak demand </t>
  </si>
  <si>
    <t>Gas demand for electricity generation cumulative demand</t>
  </si>
  <si>
    <t>Exports to Ireland cumulative demand</t>
  </si>
  <si>
    <t>Industrial and DM cumulative demand</t>
  </si>
  <si>
    <t>NDM cumulative demand</t>
  </si>
  <si>
    <t>Exports to continental Europe cumulative demand</t>
  </si>
  <si>
    <t>Figure 25 GB Storage stock levels</t>
  </si>
  <si>
    <t>Winter (GWh/d)</t>
  </si>
  <si>
    <t>Figure 4</t>
  </si>
  <si>
    <t>Table A</t>
  </si>
  <si>
    <t>Table B</t>
  </si>
  <si>
    <t>Table C</t>
  </si>
  <si>
    <t>Table D</t>
  </si>
  <si>
    <t>Source</t>
  </si>
  <si>
    <t>NESO</t>
  </si>
  <si>
    <t>Cumulative</t>
  </si>
  <si>
    <t>Summary document</t>
  </si>
  <si>
    <t>Supply breakdown</t>
  </si>
  <si>
    <t>Figure 24</t>
  </si>
  <si>
    <t>Not included in document</t>
  </si>
  <si>
    <t>Figure 25</t>
  </si>
  <si>
    <t>Demand breakdown</t>
  </si>
  <si>
    <t>Figure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</si>
</sst>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00"/>
    <numFmt numFmtId="166" formatCode="_-* #,##0_-;\-* #,##0_-;_-* &quot;-&quot;??_-;_-@_-"/>
  </numFmts>
  <fonts count="32" x14ac:knownFonts="1">
    <font>
      <sz val="10"/>
      <color theme="1"/>
      <name val="Tenorite"/>
      <family val="2"/>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0"/>
      <color theme="1"/>
      <name val="Tenorite"/>
      <family val="2"/>
    </font>
    <font>
      <sz val="11"/>
      <color theme="1"/>
      <name val="Aptos Narrow"/>
      <family val="2"/>
      <scheme val="minor"/>
    </font>
    <font>
      <sz val="11"/>
      <color theme="1"/>
      <name val="Tenorite"/>
    </font>
    <font>
      <b/>
      <sz val="11"/>
      <color theme="1"/>
      <name val="Tenorite"/>
    </font>
    <font>
      <sz val="11"/>
      <color rgb="FF000000"/>
      <name val="Tenorite"/>
    </font>
    <font>
      <sz val="10"/>
      <color theme="1"/>
      <name val="Tenorite"/>
    </font>
    <font>
      <b/>
      <sz val="10"/>
      <color theme="1"/>
      <name val="Tenorite"/>
    </font>
    <font>
      <sz val="10"/>
      <color rgb="FF000000"/>
      <name val="Tenorite"/>
    </font>
    <font>
      <sz val="11"/>
      <color theme="1"/>
      <name val="Aptos Narrow"/>
      <family val="2"/>
      <scheme val="minor"/>
    </font>
    <font>
      <sz val="10"/>
      <color rgb="FF000000"/>
      <name val="Tenorite"/>
      <family val="2"/>
    </font>
    <font>
      <b/>
      <sz val="11"/>
      <color theme="1"/>
      <name val="Aptos Narrow"/>
      <family val="2"/>
      <scheme val="minor"/>
    </font>
    <font>
      <b/>
      <sz val="10"/>
      <color theme="0"/>
      <name val="Tenorite"/>
      <family val="2"/>
    </font>
    <font>
      <b/>
      <sz val="15"/>
      <color theme="3"/>
      <name val="Aptos Narrow"/>
      <family val="2"/>
      <scheme val="minor"/>
    </font>
    <font>
      <i/>
      <sz val="11"/>
      <color rgb="FF7F7F7F"/>
      <name val="Aptos Narrow"/>
      <family val="2"/>
      <scheme val="minor"/>
    </font>
    <font>
      <sz val="10"/>
      <name val="Arial"/>
      <family val="2"/>
    </font>
    <font>
      <sz val="11"/>
      <color indexed="9"/>
      <name val="Calibri"/>
      <family val="2"/>
    </font>
    <font>
      <b/>
      <sz val="10"/>
      <color theme="1"/>
      <name val="Tenorite"/>
      <family val="2"/>
    </font>
    <font>
      <sz val="11"/>
      <color theme="1"/>
      <name val="Tenorite"/>
      <family val="2"/>
    </font>
    <font>
      <u/>
      <sz val="10"/>
      <color theme="10"/>
      <name val="Tenorite"/>
      <family val="2"/>
    </font>
    <font>
      <u/>
      <sz val="10"/>
      <color theme="10"/>
      <name val="Tenorite"/>
    </font>
    <font>
      <sz val="10"/>
      <name val="Tenorite"/>
    </font>
    <font>
      <b/>
      <sz val="10"/>
      <color rgb="FF000000"/>
      <name val="Tenorite"/>
    </font>
    <font>
      <b/>
      <sz val="10"/>
      <color rgb="FF000000"/>
      <name val="Tenorite"/>
      <family val="2"/>
    </font>
    <font>
      <sz val="12"/>
      <color theme="1"/>
      <name val="Tenorite"/>
    </font>
    <font>
      <sz val="10"/>
      <name val="Tenorite"/>
      <family val="2"/>
    </font>
    <font>
      <sz val="11"/>
      <name val="Tenorite"/>
    </font>
  </fonts>
  <fills count="7">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9" tint="0.79998168889431442"/>
        <bgColor theme="9" tint="0.79998168889431442"/>
      </patternFill>
    </fill>
    <fill>
      <patternFill patternType="solid">
        <fgColor theme="9"/>
        <bgColor theme="9"/>
      </patternFill>
    </fill>
    <fill>
      <patternFill patternType="solid">
        <fgColor indexed="49"/>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
      <left/>
      <right style="medium">
        <color indexed="64"/>
      </right>
      <top style="medium">
        <color indexed="64"/>
      </top>
      <bottom style="medium">
        <color indexed="64"/>
      </bottom>
      <diagonal/>
    </border>
    <border>
      <left/>
      <right/>
      <top/>
      <bottom style="thick">
        <color theme="4"/>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23">
    <xf numFmtId="0" fontId="0" fillId="0" borderId="0"/>
    <xf numFmtId="43" fontId="6" fillId="0" borderId="0" applyFont="0" applyFill="0" applyBorder="0" applyAlignment="0" applyProtection="0"/>
    <xf numFmtId="9" fontId="6" fillId="0" borderId="0" applyFont="0" applyFill="0" applyBorder="0" applyAlignment="0" applyProtection="0"/>
    <xf numFmtId="0" fontId="7" fillId="0" borderId="0"/>
    <xf numFmtId="0" fontId="7" fillId="0" borderId="0"/>
    <xf numFmtId="0" fontId="6" fillId="0" borderId="0"/>
    <xf numFmtId="0" fontId="5" fillId="0" borderId="0"/>
    <xf numFmtId="0" fontId="5" fillId="0" borderId="0"/>
    <xf numFmtId="0" fontId="4" fillId="0" borderId="0"/>
    <xf numFmtId="9" fontId="4" fillId="0" borderId="0" applyFont="0" applyFill="0" applyBorder="0" applyAlignment="0" applyProtection="0"/>
    <xf numFmtId="0" fontId="4" fillId="0" borderId="0"/>
    <xf numFmtId="0" fontId="4" fillId="0" borderId="0"/>
    <xf numFmtId="0" fontId="20" fillId="0" borderId="0"/>
    <xf numFmtId="0" fontId="18" fillId="0" borderId="6" applyNumberFormat="0" applyFill="0" applyAlignment="0" applyProtection="0"/>
    <xf numFmtId="0" fontId="20" fillId="0" borderId="0"/>
    <xf numFmtId="0" fontId="19" fillId="0" borderId="0" applyNumberFormat="0" applyFill="0" applyBorder="0" applyAlignment="0" applyProtection="0"/>
    <xf numFmtId="0" fontId="21" fillId="6" borderId="0" applyNumberFormat="0" applyBorder="0" applyAlignment="0" applyProtection="0"/>
    <xf numFmtId="0" fontId="20" fillId="0" borderId="0"/>
    <xf numFmtId="0" fontId="3" fillId="0" borderId="0"/>
    <xf numFmtId="9" fontId="3" fillId="0" borderId="0" applyFont="0" applyFill="0" applyBorder="0" applyAlignment="0" applyProtection="0"/>
    <xf numFmtId="0" fontId="24" fillId="0" borderId="0" applyNumberFormat="0" applyFill="0" applyBorder="0" applyAlignment="0" applyProtection="0"/>
    <xf numFmtId="0" fontId="2" fillId="0" borderId="0"/>
    <xf numFmtId="9" fontId="2" fillId="0" borderId="0" applyFont="0" applyFill="0" applyBorder="0" applyAlignment="0" applyProtection="0"/>
  </cellStyleXfs>
  <cellXfs count="144">
    <xf numFmtId="0" fontId="0" fillId="0" borderId="0" xfId="0"/>
    <xf numFmtId="9" fontId="0" fillId="0" borderId="0" xfId="2" applyFont="1"/>
    <xf numFmtId="0" fontId="7" fillId="0" borderId="0" xfId="3"/>
    <xf numFmtId="0" fontId="8" fillId="0" borderId="0" xfId="3" applyFont="1"/>
    <xf numFmtId="1" fontId="8" fillId="0" borderId="0" xfId="3" applyNumberFormat="1" applyFont="1"/>
    <xf numFmtId="164" fontId="0" fillId="0" borderId="0" xfId="0" applyNumberFormat="1"/>
    <xf numFmtId="164" fontId="11" fillId="0" borderId="0" xfId="3" applyNumberFormat="1" applyFont="1"/>
    <xf numFmtId="0" fontId="11" fillId="0" borderId="0" xfId="3" applyFont="1"/>
    <xf numFmtId="0" fontId="12" fillId="2" borderId="1" xfId="0" applyFont="1" applyFill="1" applyBorder="1" applyAlignment="1">
      <alignment horizontal="center" wrapText="1"/>
    </xf>
    <xf numFmtId="164" fontId="0" fillId="0" borderId="1" xfId="0" applyNumberFormat="1" applyBorder="1" applyAlignment="1">
      <alignment horizontal="center"/>
    </xf>
    <xf numFmtId="9" fontId="0" fillId="0" borderId="1" xfId="2" applyFont="1" applyBorder="1" applyAlignment="1">
      <alignment horizontal="center"/>
    </xf>
    <xf numFmtId="1" fontId="0" fillId="0" borderId="1" xfId="0" applyNumberFormat="1" applyBorder="1" applyAlignment="1">
      <alignment horizontal="center"/>
    </xf>
    <xf numFmtId="0" fontId="0" fillId="0" borderId="0" xfId="0" applyAlignment="1">
      <alignment horizontal="center"/>
    </xf>
    <xf numFmtId="0" fontId="8" fillId="0" borderId="0" xfId="4" applyFont="1"/>
    <xf numFmtId="0" fontId="11" fillId="0" borderId="0" xfId="4" applyFont="1"/>
    <xf numFmtId="16" fontId="13" fillId="0" borderId="0" xfId="3" quotePrefix="1" applyNumberFormat="1" applyFont="1" applyAlignment="1">
      <alignment horizontal="left" vertical="top"/>
    </xf>
    <xf numFmtId="1" fontId="11" fillId="0" borderId="0" xfId="3" applyNumberFormat="1" applyFont="1"/>
    <xf numFmtId="16" fontId="10" fillId="0" borderId="0" xfId="0" quotePrefix="1" applyNumberFormat="1" applyFont="1" applyAlignment="1">
      <alignment horizontal="left" vertical="top"/>
    </xf>
    <xf numFmtId="0" fontId="14" fillId="0" borderId="0" xfId="3" applyFont="1"/>
    <xf numFmtId="0" fontId="0" fillId="0" borderId="0" xfId="5" applyFont="1"/>
    <xf numFmtId="0" fontId="0" fillId="0" borderId="0" xfId="4" applyFont="1"/>
    <xf numFmtId="1" fontId="0" fillId="0" borderId="0" xfId="3" applyNumberFormat="1" applyFont="1"/>
    <xf numFmtId="16" fontId="15" fillId="0" borderId="0" xfId="5" applyNumberFormat="1" applyFont="1" applyAlignment="1">
      <alignment horizontal="left" vertical="top"/>
    </xf>
    <xf numFmtId="1" fontId="0" fillId="0" borderId="0" xfId="5" applyNumberFormat="1" applyFont="1"/>
    <xf numFmtId="0" fontId="0" fillId="0" borderId="0" xfId="3" applyFont="1"/>
    <xf numFmtId="0" fontId="11" fillId="0" borderId="0" xfId="6" applyFont="1"/>
    <xf numFmtId="1" fontId="11" fillId="0" borderId="0" xfId="6" applyNumberFormat="1" applyFont="1"/>
    <xf numFmtId="16" fontId="10" fillId="0" borderId="0" xfId="3" applyNumberFormat="1" applyFont="1" applyAlignment="1">
      <alignment horizontal="left" vertical="top"/>
    </xf>
    <xf numFmtId="16" fontId="13" fillId="0" borderId="0" xfId="3" applyNumberFormat="1" applyFont="1" applyAlignment="1">
      <alignment horizontal="left" vertical="top"/>
    </xf>
    <xf numFmtId="0" fontId="11" fillId="0" borderId="0" xfId="0" applyFont="1"/>
    <xf numFmtId="0" fontId="16" fillId="0" borderId="0" xfId="0" applyFont="1"/>
    <xf numFmtId="0" fontId="11" fillId="0" borderId="0" xfId="7" applyFont="1"/>
    <xf numFmtId="16" fontId="13" fillId="0" borderId="0" xfId="6" quotePrefix="1" applyNumberFormat="1" applyFont="1" applyAlignment="1">
      <alignment horizontal="left" vertical="top"/>
    </xf>
    <xf numFmtId="164" fontId="11" fillId="0" borderId="0" xfId="6" applyNumberFormat="1" applyFont="1"/>
    <xf numFmtId="1" fontId="0" fillId="0" borderId="0" xfId="0" applyNumberFormat="1"/>
    <xf numFmtId="9" fontId="0" fillId="0" borderId="0" xfId="0" applyNumberFormat="1"/>
    <xf numFmtId="16" fontId="0" fillId="0" borderId="0" xfId="0" applyNumberFormat="1"/>
    <xf numFmtId="22" fontId="0" fillId="4" borderId="3" xfId="0" applyNumberFormat="1" applyFill="1" applyBorder="1"/>
    <xf numFmtId="22" fontId="0" fillId="0" borderId="3" xfId="0" applyNumberFormat="1" applyBorder="1"/>
    <xf numFmtId="0" fontId="17" fillId="5" borderId="3" xfId="0" applyFont="1" applyFill="1" applyBorder="1"/>
    <xf numFmtId="0" fontId="17" fillId="5" borderId="4" xfId="0" applyFont="1" applyFill="1" applyBorder="1"/>
    <xf numFmtId="0" fontId="8" fillId="0" borderId="0" xfId="6" applyFont="1"/>
    <xf numFmtId="0" fontId="9" fillId="0" borderId="0" xfId="6" applyFont="1"/>
    <xf numFmtId="0" fontId="9" fillId="0" borderId="0" xfId="8" applyFont="1"/>
    <xf numFmtId="0" fontId="8" fillId="0" borderId="0" xfId="8" applyFont="1"/>
    <xf numFmtId="9" fontId="8" fillId="0" borderId="0" xfId="8" applyNumberFormat="1" applyFont="1"/>
    <xf numFmtId="14" fontId="8" fillId="0" borderId="0" xfId="8" applyNumberFormat="1" applyFont="1" applyAlignment="1">
      <alignment horizontal="center"/>
    </xf>
    <xf numFmtId="2" fontId="8" fillId="0" borderId="0" xfId="8" applyNumberFormat="1" applyFont="1" applyAlignment="1">
      <alignment horizontal="center"/>
    </xf>
    <xf numFmtId="9" fontId="8" fillId="0" borderId="0" xfId="9" applyFont="1" applyBorder="1"/>
    <xf numFmtId="164" fontId="8" fillId="0" borderId="0" xfId="8" applyNumberFormat="1" applyFont="1" applyAlignment="1">
      <alignment horizontal="center"/>
    </xf>
    <xf numFmtId="9" fontId="9" fillId="0" borderId="0" xfId="8" applyNumberFormat="1" applyFont="1"/>
    <xf numFmtId="0" fontId="8" fillId="0" borderId="0" xfId="0" applyFont="1"/>
    <xf numFmtId="0" fontId="0" fillId="3" borderId="0" xfId="0" applyFill="1"/>
    <xf numFmtId="0" fontId="22" fillId="2" borderId="1" xfId="0" applyFont="1" applyFill="1" applyBorder="1" applyAlignment="1">
      <alignment wrapText="1"/>
    </xf>
    <xf numFmtId="0" fontId="22" fillId="2" borderId="1" xfId="0" applyFont="1" applyFill="1" applyBorder="1"/>
    <xf numFmtId="0" fontId="22" fillId="2" borderId="1" xfId="0" applyFont="1" applyFill="1" applyBorder="1" applyAlignment="1">
      <alignment horizontal="center" wrapText="1"/>
    </xf>
    <xf numFmtId="0" fontId="22" fillId="2" borderId="1" xfId="0" applyFont="1" applyFill="1" applyBorder="1" applyAlignment="1">
      <alignment horizontal="center"/>
    </xf>
    <xf numFmtId="14" fontId="22" fillId="2" borderId="1" xfId="0" applyNumberFormat="1" applyFont="1" applyFill="1" applyBorder="1" applyAlignment="1">
      <alignment horizontal="center"/>
    </xf>
    <xf numFmtId="21" fontId="0" fillId="4" borderId="4" xfId="0" applyNumberFormat="1" applyFill="1" applyBorder="1"/>
    <xf numFmtId="21" fontId="0" fillId="0" borderId="4" xfId="0" applyNumberFormat="1" applyBorder="1"/>
    <xf numFmtId="16" fontId="0" fillId="4" borderId="4" xfId="0" applyNumberFormat="1" applyFill="1" applyBorder="1"/>
    <xf numFmtId="16" fontId="0" fillId="0" borderId="4" xfId="0" applyNumberFormat="1" applyBorder="1"/>
    <xf numFmtId="1" fontId="14" fillId="0" borderId="0" xfId="3" applyNumberFormat="1" applyFont="1"/>
    <xf numFmtId="1" fontId="0" fillId="0" borderId="0" xfId="1" applyNumberFormat="1" applyFont="1"/>
    <xf numFmtId="164" fontId="0" fillId="4" borderId="4" xfId="0" applyNumberFormat="1" applyFill="1" applyBorder="1"/>
    <xf numFmtId="164" fontId="0" fillId="0" borderId="4" xfId="0" applyNumberFormat="1" applyBorder="1"/>
    <xf numFmtId="16" fontId="8" fillId="0" borderId="0" xfId="0" applyNumberFormat="1" applyFont="1"/>
    <xf numFmtId="15" fontId="8" fillId="0" borderId="0" xfId="0" applyNumberFormat="1" applyFont="1"/>
    <xf numFmtId="15" fontId="0" fillId="0" borderId="0" xfId="0" applyNumberFormat="1"/>
    <xf numFmtId="0" fontId="24" fillId="0" borderId="0" xfId="20"/>
    <xf numFmtId="0" fontId="3" fillId="0" borderId="0" xfId="18"/>
    <xf numFmtId="0" fontId="11" fillId="0" borderId="0" xfId="18" applyFont="1"/>
    <xf numFmtId="164" fontId="11" fillId="0" borderId="0" xfId="18" applyNumberFormat="1" applyFont="1"/>
    <xf numFmtId="0" fontId="8" fillId="0" borderId="0" xfId="21" applyFont="1"/>
    <xf numFmtId="9" fontId="8" fillId="0" borderId="0" xfId="21" applyNumberFormat="1" applyFont="1"/>
    <xf numFmtId="9" fontId="8" fillId="0" borderId="0" xfId="22" applyFont="1"/>
    <xf numFmtId="0" fontId="12" fillId="0" borderId="0" xfId="6" applyFont="1"/>
    <xf numFmtId="1" fontId="23" fillId="0" borderId="0" xfId="3" applyNumberFormat="1" applyFont="1"/>
    <xf numFmtId="1" fontId="12" fillId="0" borderId="0" xfId="0" applyNumberFormat="1" applyFont="1" applyAlignment="1">
      <alignment horizontal="center"/>
    </xf>
    <xf numFmtId="0" fontId="23" fillId="0" borderId="0" xfId="21" applyFont="1"/>
    <xf numFmtId="0" fontId="25" fillId="0" borderId="0" xfId="20" applyFont="1"/>
    <xf numFmtId="0" fontId="11" fillId="0" borderId="0" xfId="21" applyFont="1"/>
    <xf numFmtId="0" fontId="26" fillId="0" borderId="0" xfId="10" applyFont="1" applyAlignment="1">
      <alignment horizontal="center"/>
    </xf>
    <xf numFmtId="16" fontId="26" fillId="0" borderId="0" xfId="10" applyNumberFormat="1" applyFont="1" applyAlignment="1">
      <alignment horizontal="center"/>
    </xf>
    <xf numFmtId="1" fontId="26" fillId="0" borderId="0" xfId="21" applyNumberFormat="1" applyFont="1" applyAlignment="1">
      <alignment horizontal="right"/>
    </xf>
    <xf numFmtId="0" fontId="26" fillId="0" borderId="0" xfId="6" applyFont="1"/>
    <xf numFmtId="1" fontId="26" fillId="0" borderId="0" xfId="6" applyNumberFormat="1" applyFont="1"/>
    <xf numFmtId="164" fontId="26" fillId="0" borderId="0" xfId="6" applyNumberFormat="1" applyFont="1"/>
    <xf numFmtId="0" fontId="12" fillId="2" borderId="1" xfId="0" applyFont="1" applyFill="1" applyBorder="1" applyAlignment="1">
      <alignment horizontal="center"/>
    </xf>
    <xf numFmtId="164" fontId="11" fillId="0" borderId="1" xfId="0" applyNumberFormat="1" applyFont="1" applyBorder="1" applyAlignment="1">
      <alignment horizontal="center"/>
    </xf>
    <xf numFmtId="164" fontId="13" fillId="0" borderId="10" xfId="0" applyNumberFormat="1" applyFont="1" applyBorder="1" applyAlignment="1">
      <alignment horizontal="center" vertical="center" wrapText="1"/>
    </xf>
    <xf numFmtId="1" fontId="11" fillId="0" borderId="1" xfId="0" applyNumberFormat="1" applyFont="1" applyBorder="1" applyAlignment="1">
      <alignment horizontal="center"/>
    </xf>
    <xf numFmtId="0" fontId="27" fillId="2" borderId="1" xfId="0" applyFont="1" applyFill="1" applyBorder="1" applyAlignment="1">
      <alignment horizontal="center" vertical="center" wrapText="1"/>
    </xf>
    <xf numFmtId="0" fontId="27" fillId="2" borderId="1" xfId="0" applyFont="1" applyFill="1" applyBorder="1" applyAlignment="1">
      <alignment horizontal="center" vertical="center"/>
    </xf>
    <xf numFmtId="164" fontId="13" fillId="0" borderId="1" xfId="0" applyNumberFormat="1" applyFont="1" applyBorder="1" applyAlignment="1">
      <alignment horizontal="center" vertical="center" wrapText="1"/>
    </xf>
    <xf numFmtId="9" fontId="13" fillId="0" borderId="1" xfId="2" applyFont="1" applyBorder="1" applyAlignment="1">
      <alignment horizontal="center" vertical="center" wrapText="1"/>
    </xf>
    <xf numFmtId="164" fontId="13" fillId="3" borderId="1" xfId="2" applyNumberFormat="1" applyFont="1" applyFill="1" applyBorder="1" applyAlignment="1">
      <alignment horizontal="center" vertical="center" wrapText="1"/>
    </xf>
    <xf numFmtId="14" fontId="26" fillId="0" borderId="0" xfId="8" applyNumberFormat="1" applyFont="1" applyAlignment="1">
      <alignment horizontal="center"/>
    </xf>
    <xf numFmtId="9" fontId="26" fillId="0" borderId="0" xfId="8" applyNumberFormat="1" applyFont="1" applyAlignment="1">
      <alignment horizontal="center"/>
    </xf>
    <xf numFmtId="2" fontId="26" fillId="0" borderId="0" xfId="8" applyNumberFormat="1" applyFont="1" applyAlignment="1">
      <alignment horizontal="center"/>
    </xf>
    <xf numFmtId="2" fontId="26" fillId="0" borderId="0" xfId="9" applyNumberFormat="1" applyFont="1" applyFill="1" applyBorder="1"/>
    <xf numFmtId="0" fontId="20" fillId="0" borderId="0" xfId="14"/>
    <xf numFmtId="164" fontId="20" fillId="0" borderId="0" xfId="14" applyNumberFormat="1"/>
    <xf numFmtId="164" fontId="3" fillId="0" borderId="0" xfId="18" applyNumberFormat="1"/>
    <xf numFmtId="164" fontId="1" fillId="0" borderId="0" xfId="18" applyNumberFormat="1" applyFont="1"/>
    <xf numFmtId="1" fontId="3" fillId="0" borderId="0" xfId="18" applyNumberFormat="1"/>
    <xf numFmtId="0" fontId="12" fillId="2" borderId="1" xfId="0" applyFont="1" applyFill="1" applyBorder="1" applyAlignment="1">
      <alignment horizontal="center" vertical="top" wrapText="1"/>
    </xf>
    <xf numFmtId="0" fontId="22" fillId="2" borderId="1" xfId="0" applyFont="1" applyFill="1" applyBorder="1" applyAlignment="1">
      <alignment horizontal="center" vertical="top" wrapText="1"/>
    </xf>
    <xf numFmtId="166" fontId="0" fillId="0" borderId="0" xfId="1" applyNumberFormat="1" applyFont="1"/>
    <xf numFmtId="164" fontId="15" fillId="0" borderId="10" xfId="0" applyNumberFormat="1" applyFont="1" applyBorder="1" applyAlignment="1">
      <alignment horizontal="center" vertical="center" wrapText="1"/>
    </xf>
    <xf numFmtId="0" fontId="26" fillId="0" borderId="0" xfId="0" applyFont="1"/>
    <xf numFmtId="0" fontId="26" fillId="0" borderId="11" xfId="14" applyFont="1" applyBorder="1" applyAlignment="1">
      <alignment horizontal="center"/>
    </xf>
    <xf numFmtId="165" fontId="26" fillId="0" borderId="11" xfId="14" applyNumberFormat="1" applyFont="1" applyBorder="1" applyAlignment="1">
      <alignment horizontal="center"/>
    </xf>
    <xf numFmtId="0" fontId="20" fillId="0" borderId="11" xfId="14" applyBorder="1" applyAlignment="1">
      <alignment horizontal="center"/>
    </xf>
    <xf numFmtId="165" fontId="20" fillId="0" borderId="11" xfId="14" applyNumberFormat="1" applyBorder="1" applyAlignment="1">
      <alignment horizontal="center"/>
    </xf>
    <xf numFmtId="0" fontId="13" fillId="3" borderId="0" xfId="0" applyFont="1" applyFill="1" applyAlignment="1">
      <alignment horizontal="left" vertical="center" wrapText="1"/>
    </xf>
    <xf numFmtId="0" fontId="30" fillId="0" borderId="0" xfId="0" applyFont="1"/>
    <xf numFmtId="0" fontId="1" fillId="0" borderId="0" xfId="0" applyFont="1"/>
    <xf numFmtId="1" fontId="30" fillId="0" borderId="1" xfId="0" applyNumberFormat="1" applyFont="1" applyBorder="1" applyAlignment="1">
      <alignment horizontal="center"/>
    </xf>
    <xf numFmtId="9" fontId="30" fillId="0" borderId="1" xfId="2" applyFont="1" applyBorder="1" applyAlignment="1">
      <alignment horizontal="center"/>
    </xf>
    <xf numFmtId="0" fontId="29" fillId="2" borderId="0" xfId="0" applyFont="1" applyFill="1"/>
    <xf numFmtId="0" fontId="26" fillId="2" borderId="0" xfId="14" applyFont="1" applyFill="1"/>
    <xf numFmtId="0" fontId="26" fillId="2" borderId="0" xfId="14" applyFont="1" applyFill="1" applyAlignment="1">
      <alignment wrapText="1"/>
    </xf>
    <xf numFmtId="0" fontId="27" fillId="2" borderId="7"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6" fillId="0" borderId="0" xfId="3" applyFont="1"/>
    <xf numFmtId="0" fontId="31" fillId="0" borderId="0" xfId="10" applyFont="1" applyAlignment="1">
      <alignment horizontal="center"/>
    </xf>
    <xf numFmtId="16" fontId="31" fillId="0" borderId="0" xfId="10" applyNumberFormat="1" applyFont="1" applyAlignment="1">
      <alignment horizontal="center"/>
    </xf>
    <xf numFmtId="1" fontId="31" fillId="0" borderId="0" xfId="6" applyNumberFormat="1" applyFont="1"/>
    <xf numFmtId="164" fontId="31" fillId="0" borderId="0" xfId="6" applyNumberFormat="1" applyFont="1"/>
    <xf numFmtId="0" fontId="11" fillId="0" borderId="0" xfId="3" applyFont="1" applyAlignment="1">
      <alignment horizontal="center"/>
    </xf>
    <xf numFmtId="0" fontId="0" fillId="0" borderId="2" xfId="0" applyBorder="1" applyAlignment="1">
      <alignment horizontal="center"/>
    </xf>
    <xf numFmtId="0" fontId="26" fillId="2" borderId="0" xfId="14" applyFont="1" applyFill="1" applyAlignment="1">
      <alignment horizontal="center"/>
    </xf>
    <xf numFmtId="0" fontId="0" fillId="0" borderId="0" xfId="3" applyFont="1" applyAlignment="1">
      <alignment horizontal="center"/>
    </xf>
    <xf numFmtId="0" fontId="31" fillId="0" borderId="0" xfId="10" applyFont="1" applyAlignment="1">
      <alignment horizontal="center"/>
    </xf>
    <xf numFmtId="0" fontId="26" fillId="0" borderId="0" xfId="6" applyFont="1" applyAlignment="1">
      <alignment horizontal="center"/>
    </xf>
    <xf numFmtId="0" fontId="26" fillId="0" borderId="0" xfId="10" applyFont="1" applyAlignment="1">
      <alignment horizontal="center"/>
    </xf>
    <xf numFmtId="0" fontId="9" fillId="0" borderId="0" xfId="21" applyFont="1" applyAlignment="1">
      <alignment horizontal="center"/>
    </xf>
  </cellXfs>
  <cellStyles count="23">
    <cellStyle name="Accent1 2" xfId="16" xr:uid="{5E8CC2C0-BA07-41AC-9666-AEFA3F45C9D0}"/>
    <cellStyle name="Comma" xfId="1" builtinId="3"/>
    <cellStyle name="Explanatory Text 2" xfId="15" xr:uid="{03D5DD8D-2EB6-42DB-A1A1-0B7A6737E4DE}"/>
    <cellStyle name="Heading 1 3" xfId="13" xr:uid="{3B9AAE05-7760-476C-A723-26DC3F200888}"/>
    <cellStyle name="Hyperlink" xfId="20" builtinId="8"/>
    <cellStyle name="Normal" xfId="0" builtinId="0"/>
    <cellStyle name="Normal 2" xfId="3" xr:uid="{8FF547C9-10C9-4251-9B3C-5FAA0086D949}"/>
    <cellStyle name="Normal 2 2" xfId="5" xr:uid="{BDA130A5-C5DB-4A15-B92D-39BAF2290E77}"/>
    <cellStyle name="Normal 2 2 2" xfId="6" xr:uid="{474E0258-A6DB-463F-A3C4-1A3162B04E9F}"/>
    <cellStyle name="Normal 2 2 3" xfId="14" xr:uid="{FC640A76-486A-46C8-8593-474787EB5995}"/>
    <cellStyle name="Normal 2 3 2" xfId="17" xr:uid="{FDC58101-39E6-46D4-95AC-687A696BCBC8}"/>
    <cellStyle name="Normal 3" xfId="8" xr:uid="{45757192-56C3-499C-8713-2A758E8B5324}"/>
    <cellStyle name="Normal 4" xfId="12" xr:uid="{3403C9A3-7AED-4512-9833-0417831AC44A}"/>
    <cellStyle name="Normal 5" xfId="4" xr:uid="{7038900E-0C11-4F75-9476-FB5F2AFDD0C7}"/>
    <cellStyle name="Normal 5 2" xfId="7" xr:uid="{0E71E93D-6D26-4B7E-9291-3F5095E6585A}"/>
    <cellStyle name="Normal 5 3" xfId="11" xr:uid="{105F3435-C97A-4EDE-8907-9905C441E96C}"/>
    <cellStyle name="Normal 6" xfId="18" xr:uid="{D3C23101-5F39-4D90-980F-DD9225BDEEAB}"/>
    <cellStyle name="Normal 7" xfId="21" xr:uid="{2AE391CA-ED87-4D03-85C5-742FDA9002AD}"/>
    <cellStyle name="Normal 8" xfId="10" xr:uid="{1FFF21C4-1293-42A1-96BC-9AD87F1702F5}"/>
    <cellStyle name="Percent" xfId="2" builtinId="5"/>
    <cellStyle name="Percent 2" xfId="9" xr:uid="{8073CEA3-B467-4C2A-87DA-9D21F1376F88}"/>
    <cellStyle name="Percent 3" xfId="19" xr:uid="{1A4355D6-16E6-4A08-88E7-A8D092D89946}"/>
    <cellStyle name="Percent 4" xfId="22" xr:uid="{0D4DCE7C-D6A7-4827-98F6-F493CF19075F}"/>
  </cellStyles>
  <dxfs count="0"/>
  <tableStyles count="0" defaultTableStyle="TableStyleMedium2" defaultPivotStyle="PivotStyleLight16"/>
  <colors>
    <mruColors>
      <color rgb="FF02732A"/>
      <color rgb="FFAED9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microsoft.com/office/2017/10/relationships/person" Target="persons/perso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Ex1.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'Key Stats Figure 1'!$B$13</c:f>
              <c:strCache>
                <c:ptCount val="1"/>
                <c:pt idx="0">
                  <c:v>2024/25</c:v>
                </c:pt>
              </c:strCache>
            </c:strRef>
          </c:tx>
          <c:spPr>
            <a:solidFill>
              <a:schemeClr val="accent1"/>
            </a:solidFill>
            <a:ln>
              <a:noFill/>
            </a:ln>
            <a:effectLst/>
          </c:spPr>
          <c:invertIfNegative val="0"/>
          <c:cat>
            <c:strRef>
              <c:f>'Key Stats Figure 1'!$A$14:$A$20</c:f>
              <c:strCache>
                <c:ptCount val="7"/>
                <c:pt idx="0">
                  <c:v>NDM</c:v>
                </c:pt>
                <c:pt idx="1">
                  <c:v>DM &amp; Industrial</c:v>
                </c:pt>
                <c:pt idx="2">
                  <c:v>Electricity generation</c:v>
                </c:pt>
                <c:pt idx="3">
                  <c:v>Exports to Ireland</c:v>
                </c:pt>
                <c:pt idx="4">
                  <c:v>Exports to continental Europe</c:v>
                </c:pt>
                <c:pt idx="5">
                  <c:v>GB storage injection</c:v>
                </c:pt>
                <c:pt idx="6">
                  <c:v>Total NTS gas demand</c:v>
                </c:pt>
              </c:strCache>
            </c:strRef>
          </c:cat>
          <c:val>
            <c:numRef>
              <c:f>'Key Stats Figure 1'!$B$14:$B$20</c:f>
              <c:numCache>
                <c:formatCode>0.0</c:formatCode>
                <c:ptCount val="7"/>
                <c:pt idx="0">
                  <c:v>26.915271617692728</c:v>
                </c:pt>
                <c:pt idx="1">
                  <c:v>4.1180551784403443</c:v>
                </c:pt>
                <c:pt idx="2">
                  <c:v>9.2339368905729966</c:v>
                </c:pt>
                <c:pt idx="3">
                  <c:v>3.3519081100000001</c:v>
                </c:pt>
                <c:pt idx="4">
                  <c:v>0.37580014999999983</c:v>
                </c:pt>
                <c:pt idx="5">
                  <c:v>2.3966558899999999</c:v>
                </c:pt>
                <c:pt idx="6">
                  <c:v>46.391627836706064</c:v>
                </c:pt>
              </c:numCache>
            </c:numRef>
          </c:val>
          <c:extLst>
            <c:ext xmlns:c16="http://schemas.microsoft.com/office/drawing/2014/chart" uri="{C3380CC4-5D6E-409C-BE32-E72D297353CC}">
              <c16:uniqueId val="{00000000-2535-4AB5-9A1F-1912B1934BA9}"/>
            </c:ext>
          </c:extLst>
        </c:ser>
        <c:ser>
          <c:idx val="1"/>
          <c:order val="1"/>
          <c:tx>
            <c:strRef>
              <c:f>'Key Stats Figure 1'!$C$13</c:f>
              <c:strCache>
                <c:ptCount val="1"/>
                <c:pt idx="0">
                  <c:v>2025/26</c:v>
                </c:pt>
              </c:strCache>
            </c:strRef>
          </c:tx>
          <c:spPr>
            <a:solidFill>
              <a:schemeClr val="accent2"/>
            </a:solidFill>
            <a:ln>
              <a:noFill/>
            </a:ln>
            <a:effectLst/>
          </c:spPr>
          <c:invertIfNegative val="0"/>
          <c:cat>
            <c:strRef>
              <c:f>'Key Stats Figure 1'!$A$14:$A$20</c:f>
              <c:strCache>
                <c:ptCount val="7"/>
                <c:pt idx="0">
                  <c:v>NDM</c:v>
                </c:pt>
                <c:pt idx="1">
                  <c:v>DM &amp; Industrial</c:v>
                </c:pt>
                <c:pt idx="2">
                  <c:v>Electricity generation</c:v>
                </c:pt>
                <c:pt idx="3">
                  <c:v>Exports to Ireland</c:v>
                </c:pt>
                <c:pt idx="4">
                  <c:v>Exports to continental Europe</c:v>
                </c:pt>
                <c:pt idx="5">
                  <c:v>GB storage injection</c:v>
                </c:pt>
                <c:pt idx="6">
                  <c:v>Total NTS gas demand</c:v>
                </c:pt>
              </c:strCache>
            </c:strRef>
          </c:cat>
          <c:val>
            <c:numRef>
              <c:f>'Key Stats Figure 1'!$C$14:$C$20</c:f>
              <c:numCache>
                <c:formatCode>0.0</c:formatCode>
                <c:ptCount val="7"/>
                <c:pt idx="0">
                  <c:v>26.329124406926375</c:v>
                </c:pt>
                <c:pt idx="1">
                  <c:v>3.7058082129794001</c:v>
                </c:pt>
                <c:pt idx="2">
                  <c:v>8.5675598289461519</c:v>
                </c:pt>
                <c:pt idx="3">
                  <c:v>3.3019774300000018</c:v>
                </c:pt>
                <c:pt idx="4">
                  <c:v>1.4435167400000006</c:v>
                </c:pt>
                <c:pt idx="5">
                  <c:v>2.1017601400000001</c:v>
                </c:pt>
                <c:pt idx="6">
                  <c:v>45.44974675885193</c:v>
                </c:pt>
              </c:numCache>
            </c:numRef>
          </c:val>
          <c:extLst>
            <c:ext xmlns:c16="http://schemas.microsoft.com/office/drawing/2014/chart" uri="{C3380CC4-5D6E-409C-BE32-E72D297353CC}">
              <c16:uniqueId val="{00000001-2535-4AB5-9A1F-1912B1934BA9}"/>
            </c:ext>
          </c:extLst>
        </c:ser>
        <c:dLbls>
          <c:showLegendKey val="0"/>
          <c:showVal val="0"/>
          <c:showCatName val="0"/>
          <c:showSerName val="0"/>
          <c:showPercent val="0"/>
          <c:showBubbleSize val="0"/>
        </c:dLbls>
        <c:gapWidth val="219"/>
        <c:overlap val="-27"/>
        <c:axId val="1385127951"/>
        <c:axId val="1385116911"/>
      </c:barChart>
      <c:catAx>
        <c:axId val="13851279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1385116911"/>
        <c:crosses val="autoZero"/>
        <c:auto val="1"/>
        <c:lblAlgn val="ctr"/>
        <c:lblOffset val="100"/>
        <c:noMultiLvlLbl val="0"/>
      </c:catAx>
      <c:valAx>
        <c:axId val="138511691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latin typeface="Tenorite" panose="00000500000000000000" pitchFamily="2" charset="0"/>
                  </a:rPr>
                  <a:t>bcm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13851279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Tenorite" panose="00000500000000000000" pitchFamily="2" charset="0"/>
                <a:ea typeface="+mn-ea"/>
                <a:cs typeface="+mn-cs"/>
              </a:defRPr>
            </a:pPr>
            <a:r>
              <a:rPr lang="en-GB" sz="1000">
                <a:latin typeface="Tenorite" panose="00000500000000000000" pitchFamily="2" charset="0"/>
              </a:rPr>
              <a:t>Flexible daily supply volumes</a:t>
            </a:r>
            <a:r>
              <a:rPr lang="en-GB" sz="1000" baseline="0">
                <a:latin typeface="Tenorite" panose="00000500000000000000" pitchFamily="2" charset="0"/>
              </a:rPr>
              <a:t> winter 2025/26</a:t>
            </a:r>
            <a:endParaRPr lang="en-GB" sz="1000">
              <a:latin typeface="Tenorite" panose="00000500000000000000" pitchFamily="2" charset="0"/>
            </a:endParaRP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Tenorite" panose="00000500000000000000" pitchFamily="2" charset="0"/>
              <a:ea typeface="+mn-ea"/>
              <a:cs typeface="+mn-cs"/>
            </a:defRPr>
          </a:pPr>
          <a:endParaRPr lang="en-GB"/>
        </a:p>
      </c:txPr>
    </c:title>
    <c:autoTitleDeleted val="0"/>
    <c:plotArea>
      <c:layout/>
      <c:lineChart>
        <c:grouping val="standard"/>
        <c:varyColors val="0"/>
        <c:ser>
          <c:idx val="0"/>
          <c:order val="0"/>
          <c:tx>
            <c:strRef>
              <c:f>'Flexible Supply Figure 7 &amp; 8'!$B$21</c:f>
              <c:strCache>
                <c:ptCount val="1"/>
                <c:pt idx="0">
                  <c:v>Net Continental Europe</c:v>
                </c:pt>
              </c:strCache>
            </c:strRef>
          </c:tx>
          <c:spPr>
            <a:ln w="28575" cap="rnd">
              <a:solidFill>
                <a:schemeClr val="accent1"/>
              </a:solidFill>
              <a:round/>
            </a:ln>
            <a:effectLst/>
          </c:spPr>
          <c:marker>
            <c:symbol val="none"/>
          </c:marker>
          <c:cat>
            <c:numRef>
              <c:f>'Flexible Supply Figure 7 &amp; 8'!$A$22:$A$203</c:f>
              <c:numCache>
                <c:formatCode>d\-mmm</c:formatCode>
                <c:ptCount val="182"/>
                <c:pt idx="0">
                  <c:v>46296</c:v>
                </c:pt>
                <c:pt idx="1">
                  <c:v>46297</c:v>
                </c:pt>
                <c:pt idx="2">
                  <c:v>46298</c:v>
                </c:pt>
                <c:pt idx="3">
                  <c:v>46299</c:v>
                </c:pt>
                <c:pt idx="4">
                  <c:v>46300</c:v>
                </c:pt>
                <c:pt idx="5">
                  <c:v>46301</c:v>
                </c:pt>
                <c:pt idx="6">
                  <c:v>46302</c:v>
                </c:pt>
                <c:pt idx="7">
                  <c:v>46303</c:v>
                </c:pt>
                <c:pt idx="8">
                  <c:v>46304</c:v>
                </c:pt>
                <c:pt idx="9">
                  <c:v>46305</c:v>
                </c:pt>
                <c:pt idx="10">
                  <c:v>46306</c:v>
                </c:pt>
                <c:pt idx="11">
                  <c:v>46307</c:v>
                </c:pt>
                <c:pt idx="12">
                  <c:v>46308</c:v>
                </c:pt>
                <c:pt idx="13">
                  <c:v>46309</c:v>
                </c:pt>
                <c:pt idx="14">
                  <c:v>46310</c:v>
                </c:pt>
                <c:pt idx="15">
                  <c:v>46311</c:v>
                </c:pt>
                <c:pt idx="16">
                  <c:v>46312</c:v>
                </c:pt>
                <c:pt idx="17">
                  <c:v>46313</c:v>
                </c:pt>
                <c:pt idx="18">
                  <c:v>46314</c:v>
                </c:pt>
                <c:pt idx="19">
                  <c:v>46315</c:v>
                </c:pt>
                <c:pt idx="20">
                  <c:v>46316</c:v>
                </c:pt>
                <c:pt idx="21">
                  <c:v>46317</c:v>
                </c:pt>
                <c:pt idx="22">
                  <c:v>46318</c:v>
                </c:pt>
                <c:pt idx="23">
                  <c:v>46319</c:v>
                </c:pt>
                <c:pt idx="24">
                  <c:v>46320</c:v>
                </c:pt>
                <c:pt idx="25">
                  <c:v>46321</c:v>
                </c:pt>
                <c:pt idx="26">
                  <c:v>46322</c:v>
                </c:pt>
                <c:pt idx="27">
                  <c:v>46323</c:v>
                </c:pt>
                <c:pt idx="28">
                  <c:v>46324</c:v>
                </c:pt>
                <c:pt idx="29">
                  <c:v>46325</c:v>
                </c:pt>
                <c:pt idx="30">
                  <c:v>46326</c:v>
                </c:pt>
                <c:pt idx="31">
                  <c:v>46327</c:v>
                </c:pt>
                <c:pt idx="32">
                  <c:v>46328</c:v>
                </c:pt>
                <c:pt idx="33">
                  <c:v>46329</c:v>
                </c:pt>
                <c:pt idx="34">
                  <c:v>46330</c:v>
                </c:pt>
                <c:pt idx="35">
                  <c:v>46331</c:v>
                </c:pt>
                <c:pt idx="36">
                  <c:v>46332</c:v>
                </c:pt>
                <c:pt idx="37">
                  <c:v>46333</c:v>
                </c:pt>
                <c:pt idx="38">
                  <c:v>46334</c:v>
                </c:pt>
                <c:pt idx="39">
                  <c:v>46335</c:v>
                </c:pt>
                <c:pt idx="40">
                  <c:v>46336</c:v>
                </c:pt>
                <c:pt idx="41">
                  <c:v>46337</c:v>
                </c:pt>
                <c:pt idx="42">
                  <c:v>46338</c:v>
                </c:pt>
                <c:pt idx="43">
                  <c:v>46339</c:v>
                </c:pt>
                <c:pt idx="44">
                  <c:v>46340</c:v>
                </c:pt>
                <c:pt idx="45">
                  <c:v>46341</c:v>
                </c:pt>
                <c:pt idx="46">
                  <c:v>46342</c:v>
                </c:pt>
                <c:pt idx="47">
                  <c:v>46343</c:v>
                </c:pt>
                <c:pt idx="48">
                  <c:v>46344</c:v>
                </c:pt>
                <c:pt idx="49">
                  <c:v>46345</c:v>
                </c:pt>
                <c:pt idx="50">
                  <c:v>46346</c:v>
                </c:pt>
                <c:pt idx="51">
                  <c:v>46347</c:v>
                </c:pt>
                <c:pt idx="52">
                  <c:v>46348</c:v>
                </c:pt>
                <c:pt idx="53">
                  <c:v>46349</c:v>
                </c:pt>
                <c:pt idx="54">
                  <c:v>46350</c:v>
                </c:pt>
                <c:pt idx="55">
                  <c:v>46351</c:v>
                </c:pt>
                <c:pt idx="56">
                  <c:v>46352</c:v>
                </c:pt>
                <c:pt idx="57">
                  <c:v>46353</c:v>
                </c:pt>
                <c:pt idx="58">
                  <c:v>46354</c:v>
                </c:pt>
                <c:pt idx="59">
                  <c:v>46355</c:v>
                </c:pt>
                <c:pt idx="60">
                  <c:v>46356</c:v>
                </c:pt>
                <c:pt idx="61">
                  <c:v>46357</c:v>
                </c:pt>
                <c:pt idx="62">
                  <c:v>46358</c:v>
                </c:pt>
                <c:pt idx="63">
                  <c:v>46359</c:v>
                </c:pt>
                <c:pt idx="64">
                  <c:v>46360</c:v>
                </c:pt>
                <c:pt idx="65">
                  <c:v>46361</c:v>
                </c:pt>
                <c:pt idx="66">
                  <c:v>46362</c:v>
                </c:pt>
                <c:pt idx="67">
                  <c:v>46363</c:v>
                </c:pt>
                <c:pt idx="68">
                  <c:v>46364</c:v>
                </c:pt>
                <c:pt idx="69">
                  <c:v>46365</c:v>
                </c:pt>
                <c:pt idx="70">
                  <c:v>46366</c:v>
                </c:pt>
                <c:pt idx="71">
                  <c:v>46367</c:v>
                </c:pt>
                <c:pt idx="72">
                  <c:v>46368</c:v>
                </c:pt>
                <c:pt idx="73">
                  <c:v>46369</c:v>
                </c:pt>
                <c:pt idx="74">
                  <c:v>46370</c:v>
                </c:pt>
                <c:pt idx="75">
                  <c:v>46371</c:v>
                </c:pt>
                <c:pt idx="76">
                  <c:v>46372</c:v>
                </c:pt>
                <c:pt idx="77">
                  <c:v>46373</c:v>
                </c:pt>
                <c:pt idx="78">
                  <c:v>46374</c:v>
                </c:pt>
                <c:pt idx="79">
                  <c:v>46375</c:v>
                </c:pt>
                <c:pt idx="80">
                  <c:v>46376</c:v>
                </c:pt>
                <c:pt idx="81">
                  <c:v>46377</c:v>
                </c:pt>
                <c:pt idx="82">
                  <c:v>46378</c:v>
                </c:pt>
                <c:pt idx="83">
                  <c:v>46379</c:v>
                </c:pt>
                <c:pt idx="84">
                  <c:v>46380</c:v>
                </c:pt>
                <c:pt idx="85">
                  <c:v>46381</c:v>
                </c:pt>
                <c:pt idx="86">
                  <c:v>46382</c:v>
                </c:pt>
                <c:pt idx="87">
                  <c:v>46383</c:v>
                </c:pt>
                <c:pt idx="88">
                  <c:v>46384</c:v>
                </c:pt>
                <c:pt idx="89">
                  <c:v>46385</c:v>
                </c:pt>
                <c:pt idx="90">
                  <c:v>46386</c:v>
                </c:pt>
                <c:pt idx="91">
                  <c:v>46387</c:v>
                </c:pt>
                <c:pt idx="92">
                  <c:v>46388</c:v>
                </c:pt>
                <c:pt idx="93">
                  <c:v>46389</c:v>
                </c:pt>
                <c:pt idx="94">
                  <c:v>46390</c:v>
                </c:pt>
                <c:pt idx="95">
                  <c:v>46391</c:v>
                </c:pt>
                <c:pt idx="96">
                  <c:v>46392</c:v>
                </c:pt>
                <c:pt idx="97">
                  <c:v>46393</c:v>
                </c:pt>
                <c:pt idx="98">
                  <c:v>46394</c:v>
                </c:pt>
                <c:pt idx="99">
                  <c:v>46395</c:v>
                </c:pt>
                <c:pt idx="100">
                  <c:v>46396</c:v>
                </c:pt>
                <c:pt idx="101">
                  <c:v>46397</c:v>
                </c:pt>
                <c:pt idx="102">
                  <c:v>46398</c:v>
                </c:pt>
                <c:pt idx="103">
                  <c:v>46399</c:v>
                </c:pt>
                <c:pt idx="104">
                  <c:v>46400</c:v>
                </c:pt>
                <c:pt idx="105">
                  <c:v>46401</c:v>
                </c:pt>
                <c:pt idx="106">
                  <c:v>46402</c:v>
                </c:pt>
                <c:pt idx="107">
                  <c:v>46403</c:v>
                </c:pt>
                <c:pt idx="108">
                  <c:v>46404</c:v>
                </c:pt>
                <c:pt idx="109">
                  <c:v>46405</c:v>
                </c:pt>
                <c:pt idx="110">
                  <c:v>46406</c:v>
                </c:pt>
                <c:pt idx="111">
                  <c:v>46407</c:v>
                </c:pt>
                <c:pt idx="112">
                  <c:v>46408</c:v>
                </c:pt>
                <c:pt idx="113">
                  <c:v>46409</c:v>
                </c:pt>
                <c:pt idx="114">
                  <c:v>46410</c:v>
                </c:pt>
                <c:pt idx="115">
                  <c:v>46411</c:v>
                </c:pt>
                <c:pt idx="116">
                  <c:v>46412</c:v>
                </c:pt>
                <c:pt idx="117">
                  <c:v>46413</c:v>
                </c:pt>
                <c:pt idx="118">
                  <c:v>46414</c:v>
                </c:pt>
                <c:pt idx="119">
                  <c:v>46415</c:v>
                </c:pt>
                <c:pt idx="120">
                  <c:v>46416</c:v>
                </c:pt>
                <c:pt idx="121">
                  <c:v>46417</c:v>
                </c:pt>
                <c:pt idx="122">
                  <c:v>46418</c:v>
                </c:pt>
                <c:pt idx="123">
                  <c:v>46419</c:v>
                </c:pt>
                <c:pt idx="124">
                  <c:v>46420</c:v>
                </c:pt>
                <c:pt idx="125">
                  <c:v>46421</c:v>
                </c:pt>
                <c:pt idx="126">
                  <c:v>46422</c:v>
                </c:pt>
                <c:pt idx="127">
                  <c:v>46423</c:v>
                </c:pt>
                <c:pt idx="128">
                  <c:v>46424</c:v>
                </c:pt>
                <c:pt idx="129">
                  <c:v>46425</c:v>
                </c:pt>
                <c:pt idx="130">
                  <c:v>46426</c:v>
                </c:pt>
                <c:pt idx="131">
                  <c:v>46427</c:v>
                </c:pt>
                <c:pt idx="132">
                  <c:v>46428</c:v>
                </c:pt>
                <c:pt idx="133">
                  <c:v>46429</c:v>
                </c:pt>
                <c:pt idx="134">
                  <c:v>46430</c:v>
                </c:pt>
                <c:pt idx="135">
                  <c:v>46431</c:v>
                </c:pt>
                <c:pt idx="136">
                  <c:v>46432</c:v>
                </c:pt>
                <c:pt idx="137">
                  <c:v>46433</c:v>
                </c:pt>
                <c:pt idx="138">
                  <c:v>46434</c:v>
                </c:pt>
                <c:pt idx="139">
                  <c:v>46435</c:v>
                </c:pt>
                <c:pt idx="140">
                  <c:v>46436</c:v>
                </c:pt>
                <c:pt idx="141">
                  <c:v>46437</c:v>
                </c:pt>
                <c:pt idx="142">
                  <c:v>46438</c:v>
                </c:pt>
                <c:pt idx="143">
                  <c:v>46439</c:v>
                </c:pt>
                <c:pt idx="144">
                  <c:v>46440</c:v>
                </c:pt>
                <c:pt idx="145">
                  <c:v>46441</c:v>
                </c:pt>
                <c:pt idx="146">
                  <c:v>46442</c:v>
                </c:pt>
                <c:pt idx="147">
                  <c:v>46443</c:v>
                </c:pt>
                <c:pt idx="148">
                  <c:v>46444</c:v>
                </c:pt>
                <c:pt idx="149">
                  <c:v>46445</c:v>
                </c:pt>
                <c:pt idx="150">
                  <c:v>46446</c:v>
                </c:pt>
                <c:pt idx="151">
                  <c:v>46447</c:v>
                </c:pt>
                <c:pt idx="152">
                  <c:v>46448</c:v>
                </c:pt>
                <c:pt idx="153">
                  <c:v>46449</c:v>
                </c:pt>
                <c:pt idx="154">
                  <c:v>46450</c:v>
                </c:pt>
                <c:pt idx="155">
                  <c:v>46451</c:v>
                </c:pt>
                <c:pt idx="156">
                  <c:v>46452</c:v>
                </c:pt>
                <c:pt idx="157">
                  <c:v>46453</c:v>
                </c:pt>
                <c:pt idx="158">
                  <c:v>46454</c:v>
                </c:pt>
                <c:pt idx="159">
                  <c:v>46455</c:v>
                </c:pt>
                <c:pt idx="160">
                  <c:v>46456</c:v>
                </c:pt>
                <c:pt idx="161">
                  <c:v>46457</c:v>
                </c:pt>
                <c:pt idx="162">
                  <c:v>46458</c:v>
                </c:pt>
                <c:pt idx="163">
                  <c:v>46459</c:v>
                </c:pt>
                <c:pt idx="164">
                  <c:v>46460</c:v>
                </c:pt>
                <c:pt idx="165">
                  <c:v>46461</c:v>
                </c:pt>
                <c:pt idx="166">
                  <c:v>46462</c:v>
                </c:pt>
                <c:pt idx="167">
                  <c:v>46463</c:v>
                </c:pt>
                <c:pt idx="168">
                  <c:v>46464</c:v>
                </c:pt>
                <c:pt idx="169">
                  <c:v>46465</c:v>
                </c:pt>
                <c:pt idx="170">
                  <c:v>46466</c:v>
                </c:pt>
                <c:pt idx="171">
                  <c:v>46467</c:v>
                </c:pt>
                <c:pt idx="172">
                  <c:v>46468</c:v>
                </c:pt>
                <c:pt idx="173">
                  <c:v>46469</c:v>
                </c:pt>
                <c:pt idx="174">
                  <c:v>46470</c:v>
                </c:pt>
                <c:pt idx="175">
                  <c:v>46471</c:v>
                </c:pt>
                <c:pt idx="176">
                  <c:v>46472</c:v>
                </c:pt>
                <c:pt idx="177">
                  <c:v>46473</c:v>
                </c:pt>
                <c:pt idx="178">
                  <c:v>46474</c:v>
                </c:pt>
                <c:pt idx="179">
                  <c:v>46475</c:v>
                </c:pt>
                <c:pt idx="180">
                  <c:v>46476</c:v>
                </c:pt>
                <c:pt idx="181">
                  <c:v>46477</c:v>
                </c:pt>
              </c:numCache>
            </c:numRef>
          </c:cat>
          <c:val>
            <c:numRef>
              <c:f>'Flexible Supply Figure 7 &amp; 8'!$B$22:$B$203</c:f>
              <c:numCache>
                <c:formatCode>0</c:formatCode>
                <c:ptCount val="182"/>
                <c:pt idx="0">
                  <c:v>0</c:v>
                </c:pt>
                <c:pt idx="1">
                  <c:v>0.11</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0.18</c:v>
                </c:pt>
                <c:pt idx="18">
                  <c:v>0.18</c:v>
                </c:pt>
                <c:pt idx="19">
                  <c:v>0.18</c:v>
                </c:pt>
                <c:pt idx="20">
                  <c:v>0.18</c:v>
                </c:pt>
                <c:pt idx="21">
                  <c:v>0.17</c:v>
                </c:pt>
                <c:pt idx="22">
                  <c:v>0.18</c:v>
                </c:pt>
                <c:pt idx="23">
                  <c:v>0.16</c:v>
                </c:pt>
                <c:pt idx="24">
                  <c:v>0.19</c:v>
                </c:pt>
                <c:pt idx="25">
                  <c:v>0.18</c:v>
                </c:pt>
                <c:pt idx="26">
                  <c:v>0.18</c:v>
                </c:pt>
                <c:pt idx="27">
                  <c:v>0.18</c:v>
                </c:pt>
                <c:pt idx="28">
                  <c:v>0.18</c:v>
                </c:pt>
                <c:pt idx="29">
                  <c:v>0.18</c:v>
                </c:pt>
                <c:pt idx="30">
                  <c:v>0.18</c:v>
                </c:pt>
                <c:pt idx="31">
                  <c:v>0.17</c:v>
                </c:pt>
                <c:pt idx="32">
                  <c:v>0.17</c:v>
                </c:pt>
                <c:pt idx="33">
                  <c:v>0.2</c:v>
                </c:pt>
                <c:pt idx="34">
                  <c:v>0.2</c:v>
                </c:pt>
                <c:pt idx="35">
                  <c:v>0.2</c:v>
                </c:pt>
                <c:pt idx="36">
                  <c:v>0.19</c:v>
                </c:pt>
                <c:pt idx="37">
                  <c:v>0.19</c:v>
                </c:pt>
                <c:pt idx="38">
                  <c:v>0.19</c:v>
                </c:pt>
                <c:pt idx="39">
                  <c:v>0.19</c:v>
                </c:pt>
                <c:pt idx="40">
                  <c:v>0.18</c:v>
                </c:pt>
                <c:pt idx="41">
                  <c:v>0.18</c:v>
                </c:pt>
                <c:pt idx="42">
                  <c:v>0</c:v>
                </c:pt>
                <c:pt idx="43">
                  <c:v>0.17</c:v>
                </c:pt>
                <c:pt idx="44">
                  <c:v>0.18</c:v>
                </c:pt>
                <c:pt idx="45">
                  <c:v>0.18</c:v>
                </c:pt>
                <c:pt idx="46">
                  <c:v>0.18</c:v>
                </c:pt>
                <c:pt idx="47">
                  <c:v>0.18</c:v>
                </c:pt>
                <c:pt idx="48">
                  <c:v>0.17</c:v>
                </c:pt>
                <c:pt idx="49">
                  <c:v>0.17</c:v>
                </c:pt>
                <c:pt idx="50">
                  <c:v>2.64</c:v>
                </c:pt>
                <c:pt idx="51">
                  <c:v>0.17</c:v>
                </c:pt>
                <c:pt idx="52">
                  <c:v>0.17</c:v>
                </c:pt>
                <c:pt idx="53">
                  <c:v>0.18</c:v>
                </c:pt>
                <c:pt idx="54">
                  <c:v>0.18</c:v>
                </c:pt>
                <c:pt idx="55">
                  <c:v>0.17</c:v>
                </c:pt>
                <c:pt idx="56">
                  <c:v>0.17</c:v>
                </c:pt>
                <c:pt idx="57">
                  <c:v>0.17</c:v>
                </c:pt>
                <c:pt idx="58">
                  <c:v>0.17</c:v>
                </c:pt>
                <c:pt idx="59">
                  <c:v>0.17</c:v>
                </c:pt>
                <c:pt idx="60">
                  <c:v>0.17</c:v>
                </c:pt>
                <c:pt idx="61">
                  <c:v>0.17</c:v>
                </c:pt>
                <c:pt idx="62">
                  <c:v>0.17</c:v>
                </c:pt>
                <c:pt idx="63">
                  <c:v>0.17</c:v>
                </c:pt>
                <c:pt idx="64">
                  <c:v>0.17</c:v>
                </c:pt>
                <c:pt idx="65">
                  <c:v>0.17</c:v>
                </c:pt>
                <c:pt idx="66">
                  <c:v>0.18</c:v>
                </c:pt>
                <c:pt idx="67">
                  <c:v>0.17</c:v>
                </c:pt>
                <c:pt idx="68">
                  <c:v>0.18</c:v>
                </c:pt>
                <c:pt idx="69">
                  <c:v>0.17</c:v>
                </c:pt>
                <c:pt idx="70">
                  <c:v>0.16</c:v>
                </c:pt>
                <c:pt idx="71">
                  <c:v>0.18</c:v>
                </c:pt>
                <c:pt idx="72">
                  <c:v>0.18</c:v>
                </c:pt>
                <c:pt idx="73">
                  <c:v>0.18</c:v>
                </c:pt>
                <c:pt idx="74">
                  <c:v>0.18</c:v>
                </c:pt>
                <c:pt idx="75">
                  <c:v>0</c:v>
                </c:pt>
                <c:pt idx="76">
                  <c:v>0.73</c:v>
                </c:pt>
                <c:pt idx="77">
                  <c:v>2.16</c:v>
                </c:pt>
                <c:pt idx="78">
                  <c:v>2.72</c:v>
                </c:pt>
                <c:pt idx="79">
                  <c:v>0.17</c:v>
                </c:pt>
                <c:pt idx="80">
                  <c:v>1.22</c:v>
                </c:pt>
                <c:pt idx="81">
                  <c:v>1.51</c:v>
                </c:pt>
                <c:pt idx="82">
                  <c:v>0.82</c:v>
                </c:pt>
                <c:pt idx="83">
                  <c:v>0.18</c:v>
                </c:pt>
                <c:pt idx="84">
                  <c:v>0.18</c:v>
                </c:pt>
                <c:pt idx="85">
                  <c:v>0.18</c:v>
                </c:pt>
                <c:pt idx="86">
                  <c:v>0.18</c:v>
                </c:pt>
                <c:pt idx="87">
                  <c:v>0.17</c:v>
                </c:pt>
                <c:pt idx="88">
                  <c:v>0.17</c:v>
                </c:pt>
                <c:pt idx="89">
                  <c:v>0.17</c:v>
                </c:pt>
                <c:pt idx="90">
                  <c:v>0.17</c:v>
                </c:pt>
                <c:pt idx="91">
                  <c:v>0.73</c:v>
                </c:pt>
                <c:pt idx="92">
                  <c:v>1.27</c:v>
                </c:pt>
                <c:pt idx="93">
                  <c:v>1.21</c:v>
                </c:pt>
                <c:pt idx="94">
                  <c:v>2.96</c:v>
                </c:pt>
                <c:pt idx="95">
                  <c:v>2.95</c:v>
                </c:pt>
                <c:pt idx="96">
                  <c:v>7.43</c:v>
                </c:pt>
                <c:pt idx="97">
                  <c:v>1.53</c:v>
                </c:pt>
                <c:pt idx="98">
                  <c:v>1.61</c:v>
                </c:pt>
                <c:pt idx="99">
                  <c:v>1.61</c:v>
                </c:pt>
                <c:pt idx="100">
                  <c:v>1.61</c:v>
                </c:pt>
                <c:pt idx="101">
                  <c:v>1.61</c:v>
                </c:pt>
                <c:pt idx="102">
                  <c:v>1.61</c:v>
                </c:pt>
                <c:pt idx="103">
                  <c:v>0.12</c:v>
                </c:pt>
                <c:pt idx="104">
                  <c:v>2.27</c:v>
                </c:pt>
                <c:pt idx="105">
                  <c:v>3.91</c:v>
                </c:pt>
                <c:pt idx="106">
                  <c:v>5.87</c:v>
                </c:pt>
                <c:pt idx="107">
                  <c:v>6.44</c:v>
                </c:pt>
                <c:pt idx="108">
                  <c:v>5.65</c:v>
                </c:pt>
                <c:pt idx="109">
                  <c:v>4.5</c:v>
                </c:pt>
                <c:pt idx="110">
                  <c:v>3.76</c:v>
                </c:pt>
                <c:pt idx="111">
                  <c:v>0.96</c:v>
                </c:pt>
                <c:pt idx="112">
                  <c:v>0.96</c:v>
                </c:pt>
                <c:pt idx="113">
                  <c:v>0.96</c:v>
                </c:pt>
                <c:pt idx="114">
                  <c:v>1.59</c:v>
                </c:pt>
                <c:pt idx="115">
                  <c:v>0.96</c:v>
                </c:pt>
                <c:pt idx="116">
                  <c:v>0.88</c:v>
                </c:pt>
                <c:pt idx="117">
                  <c:v>0.9</c:v>
                </c:pt>
                <c:pt idx="118">
                  <c:v>0.95</c:v>
                </c:pt>
                <c:pt idx="119">
                  <c:v>0.95</c:v>
                </c:pt>
                <c:pt idx="120">
                  <c:v>0.95</c:v>
                </c:pt>
                <c:pt idx="121">
                  <c:v>0.97</c:v>
                </c:pt>
                <c:pt idx="122">
                  <c:v>0.96</c:v>
                </c:pt>
                <c:pt idx="123">
                  <c:v>0.12</c:v>
                </c:pt>
                <c:pt idx="124">
                  <c:v>0.12</c:v>
                </c:pt>
                <c:pt idx="125">
                  <c:v>0.11</c:v>
                </c:pt>
                <c:pt idx="126">
                  <c:v>0.12</c:v>
                </c:pt>
                <c:pt idx="127">
                  <c:v>0.12</c:v>
                </c:pt>
                <c:pt idx="128">
                  <c:v>0.12</c:v>
                </c:pt>
                <c:pt idx="129">
                  <c:v>0.12</c:v>
                </c:pt>
                <c:pt idx="130">
                  <c:v>1.74</c:v>
                </c:pt>
                <c:pt idx="131">
                  <c:v>0.14000000000000001</c:v>
                </c:pt>
                <c:pt idx="132">
                  <c:v>0.12</c:v>
                </c:pt>
                <c:pt idx="133">
                  <c:v>0.35</c:v>
                </c:pt>
                <c:pt idx="134">
                  <c:v>0.12</c:v>
                </c:pt>
                <c:pt idx="135">
                  <c:v>0.12</c:v>
                </c:pt>
                <c:pt idx="136">
                  <c:v>0.12</c:v>
                </c:pt>
                <c:pt idx="137">
                  <c:v>0.13</c:v>
                </c:pt>
                <c:pt idx="138">
                  <c:v>0.13</c:v>
                </c:pt>
                <c:pt idx="139">
                  <c:v>0</c:v>
                </c:pt>
                <c:pt idx="140">
                  <c:v>0.13</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1.91</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numCache>
            </c:numRef>
          </c:val>
          <c:smooth val="0"/>
          <c:extLst>
            <c:ext xmlns:c16="http://schemas.microsoft.com/office/drawing/2014/chart" uri="{C3380CC4-5D6E-409C-BE32-E72D297353CC}">
              <c16:uniqueId val="{00000000-7410-4CCD-A210-CEBA44E4E32D}"/>
            </c:ext>
          </c:extLst>
        </c:ser>
        <c:ser>
          <c:idx val="1"/>
          <c:order val="1"/>
          <c:tx>
            <c:strRef>
              <c:f>'Flexible Supply Figure 7 &amp; 8'!$C$21</c:f>
              <c:strCache>
                <c:ptCount val="1"/>
                <c:pt idx="0">
                  <c:v>GB storage withdrawal</c:v>
                </c:pt>
              </c:strCache>
            </c:strRef>
          </c:tx>
          <c:spPr>
            <a:ln w="28575" cap="rnd">
              <a:solidFill>
                <a:schemeClr val="accent2"/>
              </a:solidFill>
              <a:round/>
            </a:ln>
            <a:effectLst/>
          </c:spPr>
          <c:marker>
            <c:symbol val="none"/>
          </c:marker>
          <c:cat>
            <c:numRef>
              <c:f>'Flexible Supply Figure 7 &amp; 8'!$A$22:$A$203</c:f>
              <c:numCache>
                <c:formatCode>d\-mmm</c:formatCode>
                <c:ptCount val="182"/>
                <c:pt idx="0">
                  <c:v>46296</c:v>
                </c:pt>
                <c:pt idx="1">
                  <c:v>46297</c:v>
                </c:pt>
                <c:pt idx="2">
                  <c:v>46298</c:v>
                </c:pt>
                <c:pt idx="3">
                  <c:v>46299</c:v>
                </c:pt>
                <c:pt idx="4">
                  <c:v>46300</c:v>
                </c:pt>
                <c:pt idx="5">
                  <c:v>46301</c:v>
                </c:pt>
                <c:pt idx="6">
                  <c:v>46302</c:v>
                </c:pt>
                <c:pt idx="7">
                  <c:v>46303</c:v>
                </c:pt>
                <c:pt idx="8">
                  <c:v>46304</c:v>
                </c:pt>
                <c:pt idx="9">
                  <c:v>46305</c:v>
                </c:pt>
                <c:pt idx="10">
                  <c:v>46306</c:v>
                </c:pt>
                <c:pt idx="11">
                  <c:v>46307</c:v>
                </c:pt>
                <c:pt idx="12">
                  <c:v>46308</c:v>
                </c:pt>
                <c:pt idx="13">
                  <c:v>46309</c:v>
                </c:pt>
                <c:pt idx="14">
                  <c:v>46310</c:v>
                </c:pt>
                <c:pt idx="15">
                  <c:v>46311</c:v>
                </c:pt>
                <c:pt idx="16">
                  <c:v>46312</c:v>
                </c:pt>
                <c:pt idx="17">
                  <c:v>46313</c:v>
                </c:pt>
                <c:pt idx="18">
                  <c:v>46314</c:v>
                </c:pt>
                <c:pt idx="19">
                  <c:v>46315</c:v>
                </c:pt>
                <c:pt idx="20">
                  <c:v>46316</c:v>
                </c:pt>
                <c:pt idx="21">
                  <c:v>46317</c:v>
                </c:pt>
                <c:pt idx="22">
                  <c:v>46318</c:v>
                </c:pt>
                <c:pt idx="23">
                  <c:v>46319</c:v>
                </c:pt>
                <c:pt idx="24">
                  <c:v>46320</c:v>
                </c:pt>
                <c:pt idx="25">
                  <c:v>46321</c:v>
                </c:pt>
                <c:pt idx="26">
                  <c:v>46322</c:v>
                </c:pt>
                <c:pt idx="27">
                  <c:v>46323</c:v>
                </c:pt>
                <c:pt idx="28">
                  <c:v>46324</c:v>
                </c:pt>
                <c:pt idx="29">
                  <c:v>46325</c:v>
                </c:pt>
                <c:pt idx="30">
                  <c:v>46326</c:v>
                </c:pt>
                <c:pt idx="31">
                  <c:v>46327</c:v>
                </c:pt>
                <c:pt idx="32">
                  <c:v>46328</c:v>
                </c:pt>
                <c:pt idx="33">
                  <c:v>46329</c:v>
                </c:pt>
                <c:pt idx="34">
                  <c:v>46330</c:v>
                </c:pt>
                <c:pt idx="35">
                  <c:v>46331</c:v>
                </c:pt>
                <c:pt idx="36">
                  <c:v>46332</c:v>
                </c:pt>
                <c:pt idx="37">
                  <c:v>46333</c:v>
                </c:pt>
                <c:pt idx="38">
                  <c:v>46334</c:v>
                </c:pt>
                <c:pt idx="39">
                  <c:v>46335</c:v>
                </c:pt>
                <c:pt idx="40">
                  <c:v>46336</c:v>
                </c:pt>
                <c:pt idx="41">
                  <c:v>46337</c:v>
                </c:pt>
                <c:pt idx="42">
                  <c:v>46338</c:v>
                </c:pt>
                <c:pt idx="43">
                  <c:v>46339</c:v>
                </c:pt>
                <c:pt idx="44">
                  <c:v>46340</c:v>
                </c:pt>
                <c:pt idx="45">
                  <c:v>46341</c:v>
                </c:pt>
                <c:pt idx="46">
                  <c:v>46342</c:v>
                </c:pt>
                <c:pt idx="47">
                  <c:v>46343</c:v>
                </c:pt>
                <c:pt idx="48">
                  <c:v>46344</c:v>
                </c:pt>
                <c:pt idx="49">
                  <c:v>46345</c:v>
                </c:pt>
                <c:pt idx="50">
                  <c:v>46346</c:v>
                </c:pt>
                <c:pt idx="51">
                  <c:v>46347</c:v>
                </c:pt>
                <c:pt idx="52">
                  <c:v>46348</c:v>
                </c:pt>
                <c:pt idx="53">
                  <c:v>46349</c:v>
                </c:pt>
                <c:pt idx="54">
                  <c:v>46350</c:v>
                </c:pt>
                <c:pt idx="55">
                  <c:v>46351</c:v>
                </c:pt>
                <c:pt idx="56">
                  <c:v>46352</c:v>
                </c:pt>
                <c:pt idx="57">
                  <c:v>46353</c:v>
                </c:pt>
                <c:pt idx="58">
                  <c:v>46354</c:v>
                </c:pt>
                <c:pt idx="59">
                  <c:v>46355</c:v>
                </c:pt>
                <c:pt idx="60">
                  <c:v>46356</c:v>
                </c:pt>
                <c:pt idx="61">
                  <c:v>46357</c:v>
                </c:pt>
                <c:pt idx="62">
                  <c:v>46358</c:v>
                </c:pt>
                <c:pt idx="63">
                  <c:v>46359</c:v>
                </c:pt>
                <c:pt idx="64">
                  <c:v>46360</c:v>
                </c:pt>
                <c:pt idx="65">
                  <c:v>46361</c:v>
                </c:pt>
                <c:pt idx="66">
                  <c:v>46362</c:v>
                </c:pt>
                <c:pt idx="67">
                  <c:v>46363</c:v>
                </c:pt>
                <c:pt idx="68">
                  <c:v>46364</c:v>
                </c:pt>
                <c:pt idx="69">
                  <c:v>46365</c:v>
                </c:pt>
                <c:pt idx="70">
                  <c:v>46366</c:v>
                </c:pt>
                <c:pt idx="71">
                  <c:v>46367</c:v>
                </c:pt>
                <c:pt idx="72">
                  <c:v>46368</c:v>
                </c:pt>
                <c:pt idx="73">
                  <c:v>46369</c:v>
                </c:pt>
                <c:pt idx="74">
                  <c:v>46370</c:v>
                </c:pt>
                <c:pt idx="75">
                  <c:v>46371</c:v>
                </c:pt>
                <c:pt idx="76">
                  <c:v>46372</c:v>
                </c:pt>
                <c:pt idx="77">
                  <c:v>46373</c:v>
                </c:pt>
                <c:pt idx="78">
                  <c:v>46374</c:v>
                </c:pt>
                <c:pt idx="79">
                  <c:v>46375</c:v>
                </c:pt>
                <c:pt idx="80">
                  <c:v>46376</c:v>
                </c:pt>
                <c:pt idx="81">
                  <c:v>46377</c:v>
                </c:pt>
                <c:pt idx="82">
                  <c:v>46378</c:v>
                </c:pt>
                <c:pt idx="83">
                  <c:v>46379</c:v>
                </c:pt>
                <c:pt idx="84">
                  <c:v>46380</c:v>
                </c:pt>
                <c:pt idx="85">
                  <c:v>46381</c:v>
                </c:pt>
                <c:pt idx="86">
                  <c:v>46382</c:v>
                </c:pt>
                <c:pt idx="87">
                  <c:v>46383</c:v>
                </c:pt>
                <c:pt idx="88">
                  <c:v>46384</c:v>
                </c:pt>
                <c:pt idx="89">
                  <c:v>46385</c:v>
                </c:pt>
                <c:pt idx="90">
                  <c:v>46386</c:v>
                </c:pt>
                <c:pt idx="91">
                  <c:v>46387</c:v>
                </c:pt>
                <c:pt idx="92">
                  <c:v>46388</c:v>
                </c:pt>
                <c:pt idx="93">
                  <c:v>46389</c:v>
                </c:pt>
                <c:pt idx="94">
                  <c:v>46390</c:v>
                </c:pt>
                <c:pt idx="95">
                  <c:v>46391</c:v>
                </c:pt>
                <c:pt idx="96">
                  <c:v>46392</c:v>
                </c:pt>
                <c:pt idx="97">
                  <c:v>46393</c:v>
                </c:pt>
                <c:pt idx="98">
                  <c:v>46394</c:v>
                </c:pt>
                <c:pt idx="99">
                  <c:v>46395</c:v>
                </c:pt>
                <c:pt idx="100">
                  <c:v>46396</c:v>
                </c:pt>
                <c:pt idx="101">
                  <c:v>46397</c:v>
                </c:pt>
                <c:pt idx="102">
                  <c:v>46398</c:v>
                </c:pt>
                <c:pt idx="103">
                  <c:v>46399</c:v>
                </c:pt>
                <c:pt idx="104">
                  <c:v>46400</c:v>
                </c:pt>
                <c:pt idx="105">
                  <c:v>46401</c:v>
                </c:pt>
                <c:pt idx="106">
                  <c:v>46402</c:v>
                </c:pt>
                <c:pt idx="107">
                  <c:v>46403</c:v>
                </c:pt>
                <c:pt idx="108">
                  <c:v>46404</c:v>
                </c:pt>
                <c:pt idx="109">
                  <c:v>46405</c:v>
                </c:pt>
                <c:pt idx="110">
                  <c:v>46406</c:v>
                </c:pt>
                <c:pt idx="111">
                  <c:v>46407</c:v>
                </c:pt>
                <c:pt idx="112">
                  <c:v>46408</c:v>
                </c:pt>
                <c:pt idx="113">
                  <c:v>46409</c:v>
                </c:pt>
                <c:pt idx="114">
                  <c:v>46410</c:v>
                </c:pt>
                <c:pt idx="115">
                  <c:v>46411</c:v>
                </c:pt>
                <c:pt idx="116">
                  <c:v>46412</c:v>
                </c:pt>
                <c:pt idx="117">
                  <c:v>46413</c:v>
                </c:pt>
                <c:pt idx="118">
                  <c:v>46414</c:v>
                </c:pt>
                <c:pt idx="119">
                  <c:v>46415</c:v>
                </c:pt>
                <c:pt idx="120">
                  <c:v>46416</c:v>
                </c:pt>
                <c:pt idx="121">
                  <c:v>46417</c:v>
                </c:pt>
                <c:pt idx="122">
                  <c:v>46418</c:v>
                </c:pt>
                <c:pt idx="123">
                  <c:v>46419</c:v>
                </c:pt>
                <c:pt idx="124">
                  <c:v>46420</c:v>
                </c:pt>
                <c:pt idx="125">
                  <c:v>46421</c:v>
                </c:pt>
                <c:pt idx="126">
                  <c:v>46422</c:v>
                </c:pt>
                <c:pt idx="127">
                  <c:v>46423</c:v>
                </c:pt>
                <c:pt idx="128">
                  <c:v>46424</c:v>
                </c:pt>
                <c:pt idx="129">
                  <c:v>46425</c:v>
                </c:pt>
                <c:pt idx="130">
                  <c:v>46426</c:v>
                </c:pt>
                <c:pt idx="131">
                  <c:v>46427</c:v>
                </c:pt>
                <c:pt idx="132">
                  <c:v>46428</c:v>
                </c:pt>
                <c:pt idx="133">
                  <c:v>46429</c:v>
                </c:pt>
                <c:pt idx="134">
                  <c:v>46430</c:v>
                </c:pt>
                <c:pt idx="135">
                  <c:v>46431</c:v>
                </c:pt>
                <c:pt idx="136">
                  <c:v>46432</c:v>
                </c:pt>
                <c:pt idx="137">
                  <c:v>46433</c:v>
                </c:pt>
                <c:pt idx="138">
                  <c:v>46434</c:v>
                </c:pt>
                <c:pt idx="139">
                  <c:v>46435</c:v>
                </c:pt>
                <c:pt idx="140">
                  <c:v>46436</c:v>
                </c:pt>
                <c:pt idx="141">
                  <c:v>46437</c:v>
                </c:pt>
                <c:pt idx="142">
                  <c:v>46438</c:v>
                </c:pt>
                <c:pt idx="143">
                  <c:v>46439</c:v>
                </c:pt>
                <c:pt idx="144">
                  <c:v>46440</c:v>
                </c:pt>
                <c:pt idx="145">
                  <c:v>46441</c:v>
                </c:pt>
                <c:pt idx="146">
                  <c:v>46442</c:v>
                </c:pt>
                <c:pt idx="147">
                  <c:v>46443</c:v>
                </c:pt>
                <c:pt idx="148">
                  <c:v>46444</c:v>
                </c:pt>
                <c:pt idx="149">
                  <c:v>46445</c:v>
                </c:pt>
                <c:pt idx="150">
                  <c:v>46446</c:v>
                </c:pt>
                <c:pt idx="151">
                  <c:v>46447</c:v>
                </c:pt>
                <c:pt idx="152">
                  <c:v>46448</c:v>
                </c:pt>
                <c:pt idx="153">
                  <c:v>46449</c:v>
                </c:pt>
                <c:pt idx="154">
                  <c:v>46450</c:v>
                </c:pt>
                <c:pt idx="155">
                  <c:v>46451</c:v>
                </c:pt>
                <c:pt idx="156">
                  <c:v>46452</c:v>
                </c:pt>
                <c:pt idx="157">
                  <c:v>46453</c:v>
                </c:pt>
                <c:pt idx="158">
                  <c:v>46454</c:v>
                </c:pt>
                <c:pt idx="159">
                  <c:v>46455</c:v>
                </c:pt>
                <c:pt idx="160">
                  <c:v>46456</c:v>
                </c:pt>
                <c:pt idx="161">
                  <c:v>46457</c:v>
                </c:pt>
                <c:pt idx="162">
                  <c:v>46458</c:v>
                </c:pt>
                <c:pt idx="163">
                  <c:v>46459</c:v>
                </c:pt>
                <c:pt idx="164">
                  <c:v>46460</c:v>
                </c:pt>
                <c:pt idx="165">
                  <c:v>46461</c:v>
                </c:pt>
                <c:pt idx="166">
                  <c:v>46462</c:v>
                </c:pt>
                <c:pt idx="167">
                  <c:v>46463</c:v>
                </c:pt>
                <c:pt idx="168">
                  <c:v>46464</c:v>
                </c:pt>
                <c:pt idx="169">
                  <c:v>46465</c:v>
                </c:pt>
                <c:pt idx="170">
                  <c:v>46466</c:v>
                </c:pt>
                <c:pt idx="171">
                  <c:v>46467</c:v>
                </c:pt>
                <c:pt idx="172">
                  <c:v>46468</c:v>
                </c:pt>
                <c:pt idx="173">
                  <c:v>46469</c:v>
                </c:pt>
                <c:pt idx="174">
                  <c:v>46470</c:v>
                </c:pt>
                <c:pt idx="175">
                  <c:v>46471</c:v>
                </c:pt>
                <c:pt idx="176">
                  <c:v>46472</c:v>
                </c:pt>
                <c:pt idx="177">
                  <c:v>46473</c:v>
                </c:pt>
                <c:pt idx="178">
                  <c:v>46474</c:v>
                </c:pt>
                <c:pt idx="179">
                  <c:v>46475</c:v>
                </c:pt>
                <c:pt idx="180">
                  <c:v>46476</c:v>
                </c:pt>
                <c:pt idx="181">
                  <c:v>46477</c:v>
                </c:pt>
              </c:numCache>
            </c:numRef>
          </c:cat>
          <c:val>
            <c:numRef>
              <c:f>'Flexible Supply Figure 7 &amp; 8'!$C$22:$C$203</c:f>
              <c:numCache>
                <c:formatCode>0.0</c:formatCode>
                <c:ptCount val="182"/>
                <c:pt idx="0">
                  <c:v>13.335520000000001</c:v>
                </c:pt>
                <c:pt idx="1">
                  <c:v>0</c:v>
                </c:pt>
                <c:pt idx="2">
                  <c:v>0</c:v>
                </c:pt>
                <c:pt idx="3">
                  <c:v>2.0267200000000001</c:v>
                </c:pt>
                <c:pt idx="4">
                  <c:v>0</c:v>
                </c:pt>
                <c:pt idx="5">
                  <c:v>0</c:v>
                </c:pt>
                <c:pt idx="6">
                  <c:v>0.10123</c:v>
                </c:pt>
                <c:pt idx="7">
                  <c:v>0</c:v>
                </c:pt>
                <c:pt idx="8">
                  <c:v>0.26928999999999997</c:v>
                </c:pt>
                <c:pt idx="9">
                  <c:v>0</c:v>
                </c:pt>
                <c:pt idx="10">
                  <c:v>2.6185800000000001</c:v>
                </c:pt>
                <c:pt idx="11">
                  <c:v>17.148479999999999</c:v>
                </c:pt>
                <c:pt idx="12">
                  <c:v>9.98902</c:v>
                </c:pt>
                <c:pt idx="13">
                  <c:v>9.8819999999999997</c:v>
                </c:pt>
                <c:pt idx="14">
                  <c:v>11.794309999999999</c:v>
                </c:pt>
                <c:pt idx="15">
                  <c:v>3.6879400000000002</c:v>
                </c:pt>
                <c:pt idx="16">
                  <c:v>2.7513100000000001</c:v>
                </c:pt>
                <c:pt idx="17">
                  <c:v>0</c:v>
                </c:pt>
                <c:pt idx="18">
                  <c:v>0</c:v>
                </c:pt>
                <c:pt idx="19">
                  <c:v>0</c:v>
                </c:pt>
                <c:pt idx="20">
                  <c:v>0</c:v>
                </c:pt>
                <c:pt idx="21">
                  <c:v>3.0379800000000001</c:v>
                </c:pt>
                <c:pt idx="22">
                  <c:v>0</c:v>
                </c:pt>
                <c:pt idx="23">
                  <c:v>0</c:v>
                </c:pt>
                <c:pt idx="24">
                  <c:v>1.05383</c:v>
                </c:pt>
                <c:pt idx="25">
                  <c:v>15.468970000000001</c:v>
                </c:pt>
                <c:pt idx="26">
                  <c:v>1.78125</c:v>
                </c:pt>
                <c:pt idx="27">
                  <c:v>0</c:v>
                </c:pt>
                <c:pt idx="28">
                  <c:v>42.485779999999998</c:v>
                </c:pt>
                <c:pt idx="29">
                  <c:v>25.337700000000002</c:v>
                </c:pt>
                <c:pt idx="30">
                  <c:v>2.8817599999999999</c:v>
                </c:pt>
                <c:pt idx="31">
                  <c:v>0</c:v>
                </c:pt>
                <c:pt idx="32">
                  <c:v>0</c:v>
                </c:pt>
                <c:pt idx="33">
                  <c:v>0</c:v>
                </c:pt>
                <c:pt idx="34">
                  <c:v>0</c:v>
                </c:pt>
                <c:pt idx="35">
                  <c:v>0</c:v>
                </c:pt>
                <c:pt idx="36">
                  <c:v>0</c:v>
                </c:pt>
                <c:pt idx="37">
                  <c:v>13.004519999999999</c:v>
                </c:pt>
                <c:pt idx="38">
                  <c:v>0.71169000000000004</c:v>
                </c:pt>
                <c:pt idx="39">
                  <c:v>1.0841499999999999</c:v>
                </c:pt>
                <c:pt idx="40">
                  <c:v>0</c:v>
                </c:pt>
                <c:pt idx="41">
                  <c:v>0</c:v>
                </c:pt>
                <c:pt idx="42">
                  <c:v>0</c:v>
                </c:pt>
                <c:pt idx="43">
                  <c:v>0</c:v>
                </c:pt>
                <c:pt idx="44">
                  <c:v>2.5820400000000001</c:v>
                </c:pt>
                <c:pt idx="45">
                  <c:v>0</c:v>
                </c:pt>
                <c:pt idx="46">
                  <c:v>0</c:v>
                </c:pt>
                <c:pt idx="47">
                  <c:v>19.445779999999999</c:v>
                </c:pt>
                <c:pt idx="48">
                  <c:v>39.226480000000002</c:v>
                </c:pt>
                <c:pt idx="49">
                  <c:v>32.134</c:v>
                </c:pt>
                <c:pt idx="50">
                  <c:v>57.135089999999998</c:v>
                </c:pt>
                <c:pt idx="51">
                  <c:v>53.62726</c:v>
                </c:pt>
                <c:pt idx="52">
                  <c:v>19.328189999999999</c:v>
                </c:pt>
                <c:pt idx="53">
                  <c:v>0</c:v>
                </c:pt>
                <c:pt idx="54">
                  <c:v>32.333300000000001</c:v>
                </c:pt>
                <c:pt idx="55">
                  <c:v>54.650919999999999</c:v>
                </c:pt>
                <c:pt idx="56">
                  <c:v>44.425139999999999</c:v>
                </c:pt>
                <c:pt idx="57">
                  <c:v>0</c:v>
                </c:pt>
                <c:pt idx="58">
                  <c:v>2.0622600000000002</c:v>
                </c:pt>
                <c:pt idx="59">
                  <c:v>4.1414799999999996</c:v>
                </c:pt>
                <c:pt idx="60">
                  <c:v>12.9018</c:v>
                </c:pt>
                <c:pt idx="61">
                  <c:v>4.9037600000000001</c:v>
                </c:pt>
                <c:pt idx="62">
                  <c:v>20.894279999999998</c:v>
                </c:pt>
                <c:pt idx="63">
                  <c:v>43.950420000000001</c:v>
                </c:pt>
                <c:pt idx="64">
                  <c:v>36.339350000000003</c:v>
                </c:pt>
                <c:pt idx="65">
                  <c:v>50.502339999999997</c:v>
                </c:pt>
                <c:pt idx="66">
                  <c:v>0</c:v>
                </c:pt>
                <c:pt idx="67">
                  <c:v>1.67364</c:v>
                </c:pt>
                <c:pt idx="68">
                  <c:v>0</c:v>
                </c:pt>
                <c:pt idx="69">
                  <c:v>0</c:v>
                </c:pt>
                <c:pt idx="70">
                  <c:v>0.79962</c:v>
                </c:pt>
                <c:pt idx="71">
                  <c:v>0</c:v>
                </c:pt>
                <c:pt idx="72">
                  <c:v>9.0093300000000003</c:v>
                </c:pt>
                <c:pt idx="73">
                  <c:v>0.42420000000000002</c:v>
                </c:pt>
                <c:pt idx="74">
                  <c:v>0.42420000000000002</c:v>
                </c:pt>
                <c:pt idx="75">
                  <c:v>7.5431900000000001</c:v>
                </c:pt>
                <c:pt idx="76">
                  <c:v>17.251809999999999</c:v>
                </c:pt>
                <c:pt idx="77">
                  <c:v>7.7688499999999996</c:v>
                </c:pt>
                <c:pt idx="78">
                  <c:v>0</c:v>
                </c:pt>
                <c:pt idx="79">
                  <c:v>0</c:v>
                </c:pt>
                <c:pt idx="80">
                  <c:v>2.82741</c:v>
                </c:pt>
                <c:pt idx="81">
                  <c:v>0</c:v>
                </c:pt>
                <c:pt idx="82">
                  <c:v>0</c:v>
                </c:pt>
                <c:pt idx="83">
                  <c:v>1.4143300000000001</c:v>
                </c:pt>
                <c:pt idx="84">
                  <c:v>5.5526400000000002</c:v>
                </c:pt>
                <c:pt idx="85">
                  <c:v>0</c:v>
                </c:pt>
                <c:pt idx="86">
                  <c:v>16.29316</c:v>
                </c:pt>
                <c:pt idx="87">
                  <c:v>3.16025</c:v>
                </c:pt>
                <c:pt idx="88">
                  <c:v>21.361460000000001</c:v>
                </c:pt>
                <c:pt idx="89">
                  <c:v>15.50591</c:v>
                </c:pt>
                <c:pt idx="90">
                  <c:v>29.195029999999999</c:v>
                </c:pt>
                <c:pt idx="91">
                  <c:v>26.38664</c:v>
                </c:pt>
                <c:pt idx="92">
                  <c:v>10.967980000000001</c:v>
                </c:pt>
                <c:pt idx="93">
                  <c:v>12.38707</c:v>
                </c:pt>
                <c:pt idx="94">
                  <c:v>11.335889999999999</c:v>
                </c:pt>
                <c:pt idx="95">
                  <c:v>51.048160000000003</c:v>
                </c:pt>
                <c:pt idx="96">
                  <c:v>86.26352</c:v>
                </c:pt>
                <c:pt idx="97">
                  <c:v>73.85087</c:v>
                </c:pt>
                <c:pt idx="98">
                  <c:v>42.4116</c:v>
                </c:pt>
                <c:pt idx="99">
                  <c:v>36.325499999999998</c:v>
                </c:pt>
                <c:pt idx="100">
                  <c:v>22.343250000000001</c:v>
                </c:pt>
                <c:pt idx="101">
                  <c:v>43.150359999999999</c:v>
                </c:pt>
                <c:pt idx="102">
                  <c:v>18.416139999999999</c:v>
                </c:pt>
                <c:pt idx="103">
                  <c:v>11.801959999999999</c:v>
                </c:pt>
                <c:pt idx="104">
                  <c:v>12.30565</c:v>
                </c:pt>
                <c:pt idx="105">
                  <c:v>25.417459999999998</c:v>
                </c:pt>
                <c:pt idx="106">
                  <c:v>12.907780000000001</c:v>
                </c:pt>
                <c:pt idx="107">
                  <c:v>15.54302</c:v>
                </c:pt>
                <c:pt idx="108">
                  <c:v>5.36477</c:v>
                </c:pt>
                <c:pt idx="109">
                  <c:v>5.2748600000000003</c:v>
                </c:pt>
                <c:pt idx="110">
                  <c:v>10.12839</c:v>
                </c:pt>
                <c:pt idx="111">
                  <c:v>6.3790500000000003</c:v>
                </c:pt>
                <c:pt idx="112">
                  <c:v>4.50406</c:v>
                </c:pt>
                <c:pt idx="113">
                  <c:v>5.8032599999999999</c:v>
                </c:pt>
                <c:pt idx="114">
                  <c:v>5.7577800000000003</c:v>
                </c:pt>
                <c:pt idx="115">
                  <c:v>5.5138199999999999</c:v>
                </c:pt>
                <c:pt idx="116">
                  <c:v>9.5547500000000003</c:v>
                </c:pt>
                <c:pt idx="117">
                  <c:v>25.849450000000001</c:v>
                </c:pt>
                <c:pt idx="118">
                  <c:v>25.498360000000002</c:v>
                </c:pt>
                <c:pt idx="119">
                  <c:v>43.49324</c:v>
                </c:pt>
                <c:pt idx="120">
                  <c:v>35.909230000000001</c:v>
                </c:pt>
                <c:pt idx="121">
                  <c:v>17.34667</c:v>
                </c:pt>
                <c:pt idx="122">
                  <c:v>6.9337400000000002</c:v>
                </c:pt>
                <c:pt idx="123">
                  <c:v>4.5697999999999999</c:v>
                </c:pt>
                <c:pt idx="124">
                  <c:v>6.2354700000000003</c:v>
                </c:pt>
                <c:pt idx="125">
                  <c:v>31.38128</c:v>
                </c:pt>
                <c:pt idx="126">
                  <c:v>24.226099999999999</c:v>
                </c:pt>
                <c:pt idx="127">
                  <c:v>21.909859999999998</c:v>
                </c:pt>
                <c:pt idx="128">
                  <c:v>33.691989999999997</c:v>
                </c:pt>
                <c:pt idx="129">
                  <c:v>5.0677899999999996</c:v>
                </c:pt>
                <c:pt idx="130">
                  <c:v>2.6309499999999999</c:v>
                </c:pt>
                <c:pt idx="131">
                  <c:v>26.580719999999999</c:v>
                </c:pt>
                <c:pt idx="132">
                  <c:v>15.52449</c:v>
                </c:pt>
                <c:pt idx="133">
                  <c:v>13.13184</c:v>
                </c:pt>
                <c:pt idx="134">
                  <c:v>18.49231</c:v>
                </c:pt>
                <c:pt idx="135">
                  <c:v>52.132069999999999</c:v>
                </c:pt>
                <c:pt idx="136">
                  <c:v>40.881749999999997</c:v>
                </c:pt>
                <c:pt idx="137">
                  <c:v>5.5889800000000003</c:v>
                </c:pt>
                <c:pt idx="138">
                  <c:v>24.188459999999999</c:v>
                </c:pt>
                <c:pt idx="139">
                  <c:v>72.655670000000001</c:v>
                </c:pt>
                <c:pt idx="140">
                  <c:v>34.32976</c:v>
                </c:pt>
                <c:pt idx="141">
                  <c:v>54.425730000000001</c:v>
                </c:pt>
                <c:pt idx="142">
                  <c:v>15.035539999999999</c:v>
                </c:pt>
                <c:pt idx="143">
                  <c:v>0</c:v>
                </c:pt>
                <c:pt idx="144">
                  <c:v>0</c:v>
                </c:pt>
                <c:pt idx="145">
                  <c:v>0.43587999999999999</c:v>
                </c:pt>
                <c:pt idx="146">
                  <c:v>0.31603999999999999</c:v>
                </c:pt>
                <c:pt idx="147">
                  <c:v>0</c:v>
                </c:pt>
                <c:pt idx="148">
                  <c:v>0</c:v>
                </c:pt>
                <c:pt idx="149">
                  <c:v>0.35687000000000002</c:v>
                </c:pt>
                <c:pt idx="150">
                  <c:v>0</c:v>
                </c:pt>
                <c:pt idx="151">
                  <c:v>0.71930000000000005</c:v>
                </c:pt>
                <c:pt idx="152">
                  <c:v>0.69889999999999997</c:v>
                </c:pt>
                <c:pt idx="153">
                  <c:v>1.11385</c:v>
                </c:pt>
                <c:pt idx="154">
                  <c:v>0.96926000000000001</c:v>
                </c:pt>
                <c:pt idx="155">
                  <c:v>0.59731999999999996</c:v>
                </c:pt>
                <c:pt idx="156">
                  <c:v>10.68946</c:v>
                </c:pt>
                <c:pt idx="157">
                  <c:v>0.45179999999999998</c:v>
                </c:pt>
                <c:pt idx="158">
                  <c:v>0</c:v>
                </c:pt>
                <c:pt idx="159">
                  <c:v>9.36233</c:v>
                </c:pt>
                <c:pt idx="160">
                  <c:v>2.3544</c:v>
                </c:pt>
                <c:pt idx="161">
                  <c:v>2.3271600000000001</c:v>
                </c:pt>
                <c:pt idx="162">
                  <c:v>3.0415000000000001</c:v>
                </c:pt>
                <c:pt idx="163">
                  <c:v>6.2697399999999996</c:v>
                </c:pt>
                <c:pt idx="164">
                  <c:v>2.8134700000000001</c:v>
                </c:pt>
                <c:pt idx="165">
                  <c:v>0</c:v>
                </c:pt>
                <c:pt idx="166">
                  <c:v>3.0905100000000001</c:v>
                </c:pt>
                <c:pt idx="167">
                  <c:v>6.8989999999999996E-2</c:v>
                </c:pt>
                <c:pt idx="168">
                  <c:v>2.1527799999999999</c:v>
                </c:pt>
                <c:pt idx="169">
                  <c:v>1.5741000000000001</c:v>
                </c:pt>
                <c:pt idx="170">
                  <c:v>9.3366199999999999</c:v>
                </c:pt>
                <c:pt idx="171">
                  <c:v>0</c:v>
                </c:pt>
                <c:pt idx="172">
                  <c:v>0</c:v>
                </c:pt>
                <c:pt idx="173">
                  <c:v>6.7049899999999996</c:v>
                </c:pt>
                <c:pt idx="174">
                  <c:v>0.94128000000000001</c:v>
                </c:pt>
                <c:pt idx="175">
                  <c:v>0</c:v>
                </c:pt>
                <c:pt idx="176">
                  <c:v>22.67887</c:v>
                </c:pt>
                <c:pt idx="177">
                  <c:v>7.8550899999999997</c:v>
                </c:pt>
                <c:pt idx="178">
                  <c:v>0.79185000000000005</c:v>
                </c:pt>
                <c:pt idx="179">
                  <c:v>5.4738300000000004</c:v>
                </c:pt>
                <c:pt idx="180">
                  <c:v>5.96E-3</c:v>
                </c:pt>
                <c:pt idx="181">
                  <c:v>3.2437200000000002</c:v>
                </c:pt>
              </c:numCache>
            </c:numRef>
          </c:val>
          <c:smooth val="0"/>
          <c:extLst>
            <c:ext xmlns:c16="http://schemas.microsoft.com/office/drawing/2014/chart" uri="{C3380CC4-5D6E-409C-BE32-E72D297353CC}">
              <c16:uniqueId val="{00000001-7410-4CCD-A210-CEBA44E4E32D}"/>
            </c:ext>
          </c:extLst>
        </c:ser>
        <c:ser>
          <c:idx val="2"/>
          <c:order val="2"/>
          <c:tx>
            <c:strRef>
              <c:f>'Flexible Supply Figure 7 &amp; 8'!$D$21</c:f>
              <c:strCache>
                <c:ptCount val="1"/>
                <c:pt idx="0">
                  <c:v>LNG Terminals</c:v>
                </c:pt>
              </c:strCache>
            </c:strRef>
          </c:tx>
          <c:spPr>
            <a:ln w="28575" cap="rnd">
              <a:solidFill>
                <a:schemeClr val="accent3"/>
              </a:solidFill>
              <a:round/>
            </a:ln>
            <a:effectLst/>
          </c:spPr>
          <c:marker>
            <c:symbol val="none"/>
          </c:marker>
          <c:cat>
            <c:numRef>
              <c:f>'Flexible Supply Figure 7 &amp; 8'!$A$22:$A$203</c:f>
              <c:numCache>
                <c:formatCode>d\-mmm</c:formatCode>
                <c:ptCount val="182"/>
                <c:pt idx="0">
                  <c:v>46296</c:v>
                </c:pt>
                <c:pt idx="1">
                  <c:v>46297</c:v>
                </c:pt>
                <c:pt idx="2">
                  <c:v>46298</c:v>
                </c:pt>
                <c:pt idx="3">
                  <c:v>46299</c:v>
                </c:pt>
                <c:pt idx="4">
                  <c:v>46300</c:v>
                </c:pt>
                <c:pt idx="5">
                  <c:v>46301</c:v>
                </c:pt>
                <c:pt idx="6">
                  <c:v>46302</c:v>
                </c:pt>
                <c:pt idx="7">
                  <c:v>46303</c:v>
                </c:pt>
                <c:pt idx="8">
                  <c:v>46304</c:v>
                </c:pt>
                <c:pt idx="9">
                  <c:v>46305</c:v>
                </c:pt>
                <c:pt idx="10">
                  <c:v>46306</c:v>
                </c:pt>
                <c:pt idx="11">
                  <c:v>46307</c:v>
                </c:pt>
                <c:pt idx="12">
                  <c:v>46308</c:v>
                </c:pt>
                <c:pt idx="13">
                  <c:v>46309</c:v>
                </c:pt>
                <c:pt idx="14">
                  <c:v>46310</c:v>
                </c:pt>
                <c:pt idx="15">
                  <c:v>46311</c:v>
                </c:pt>
                <c:pt idx="16">
                  <c:v>46312</c:v>
                </c:pt>
                <c:pt idx="17">
                  <c:v>46313</c:v>
                </c:pt>
                <c:pt idx="18">
                  <c:v>46314</c:v>
                </c:pt>
                <c:pt idx="19">
                  <c:v>46315</c:v>
                </c:pt>
                <c:pt idx="20">
                  <c:v>46316</c:v>
                </c:pt>
                <c:pt idx="21">
                  <c:v>46317</c:v>
                </c:pt>
                <c:pt idx="22">
                  <c:v>46318</c:v>
                </c:pt>
                <c:pt idx="23">
                  <c:v>46319</c:v>
                </c:pt>
                <c:pt idx="24">
                  <c:v>46320</c:v>
                </c:pt>
                <c:pt idx="25">
                  <c:v>46321</c:v>
                </c:pt>
                <c:pt idx="26">
                  <c:v>46322</c:v>
                </c:pt>
                <c:pt idx="27">
                  <c:v>46323</c:v>
                </c:pt>
                <c:pt idx="28">
                  <c:v>46324</c:v>
                </c:pt>
                <c:pt idx="29">
                  <c:v>46325</c:v>
                </c:pt>
                <c:pt idx="30">
                  <c:v>46326</c:v>
                </c:pt>
                <c:pt idx="31">
                  <c:v>46327</c:v>
                </c:pt>
                <c:pt idx="32">
                  <c:v>46328</c:v>
                </c:pt>
                <c:pt idx="33">
                  <c:v>46329</c:v>
                </c:pt>
                <c:pt idx="34">
                  <c:v>46330</c:v>
                </c:pt>
                <c:pt idx="35">
                  <c:v>46331</c:v>
                </c:pt>
                <c:pt idx="36">
                  <c:v>46332</c:v>
                </c:pt>
                <c:pt idx="37">
                  <c:v>46333</c:v>
                </c:pt>
                <c:pt idx="38">
                  <c:v>46334</c:v>
                </c:pt>
                <c:pt idx="39">
                  <c:v>46335</c:v>
                </c:pt>
                <c:pt idx="40">
                  <c:v>46336</c:v>
                </c:pt>
                <c:pt idx="41">
                  <c:v>46337</c:v>
                </c:pt>
                <c:pt idx="42">
                  <c:v>46338</c:v>
                </c:pt>
                <c:pt idx="43">
                  <c:v>46339</c:v>
                </c:pt>
                <c:pt idx="44">
                  <c:v>46340</c:v>
                </c:pt>
                <c:pt idx="45">
                  <c:v>46341</c:v>
                </c:pt>
                <c:pt idx="46">
                  <c:v>46342</c:v>
                </c:pt>
                <c:pt idx="47">
                  <c:v>46343</c:v>
                </c:pt>
                <c:pt idx="48">
                  <c:v>46344</c:v>
                </c:pt>
                <c:pt idx="49">
                  <c:v>46345</c:v>
                </c:pt>
                <c:pt idx="50">
                  <c:v>46346</c:v>
                </c:pt>
                <c:pt idx="51">
                  <c:v>46347</c:v>
                </c:pt>
                <c:pt idx="52">
                  <c:v>46348</c:v>
                </c:pt>
                <c:pt idx="53">
                  <c:v>46349</c:v>
                </c:pt>
                <c:pt idx="54">
                  <c:v>46350</c:v>
                </c:pt>
                <c:pt idx="55">
                  <c:v>46351</c:v>
                </c:pt>
                <c:pt idx="56">
                  <c:v>46352</c:v>
                </c:pt>
                <c:pt idx="57">
                  <c:v>46353</c:v>
                </c:pt>
                <c:pt idx="58">
                  <c:v>46354</c:v>
                </c:pt>
                <c:pt idx="59">
                  <c:v>46355</c:v>
                </c:pt>
                <c:pt idx="60">
                  <c:v>46356</c:v>
                </c:pt>
                <c:pt idx="61">
                  <c:v>46357</c:v>
                </c:pt>
                <c:pt idx="62">
                  <c:v>46358</c:v>
                </c:pt>
                <c:pt idx="63">
                  <c:v>46359</c:v>
                </c:pt>
                <c:pt idx="64">
                  <c:v>46360</c:v>
                </c:pt>
                <c:pt idx="65">
                  <c:v>46361</c:v>
                </c:pt>
                <c:pt idx="66">
                  <c:v>46362</c:v>
                </c:pt>
                <c:pt idx="67">
                  <c:v>46363</c:v>
                </c:pt>
                <c:pt idx="68">
                  <c:v>46364</c:v>
                </c:pt>
                <c:pt idx="69">
                  <c:v>46365</c:v>
                </c:pt>
                <c:pt idx="70">
                  <c:v>46366</c:v>
                </c:pt>
                <c:pt idx="71">
                  <c:v>46367</c:v>
                </c:pt>
                <c:pt idx="72">
                  <c:v>46368</c:v>
                </c:pt>
                <c:pt idx="73">
                  <c:v>46369</c:v>
                </c:pt>
                <c:pt idx="74">
                  <c:v>46370</c:v>
                </c:pt>
                <c:pt idx="75">
                  <c:v>46371</c:v>
                </c:pt>
                <c:pt idx="76">
                  <c:v>46372</c:v>
                </c:pt>
                <c:pt idx="77">
                  <c:v>46373</c:v>
                </c:pt>
                <c:pt idx="78">
                  <c:v>46374</c:v>
                </c:pt>
                <c:pt idx="79">
                  <c:v>46375</c:v>
                </c:pt>
                <c:pt idx="80">
                  <c:v>46376</c:v>
                </c:pt>
                <c:pt idx="81">
                  <c:v>46377</c:v>
                </c:pt>
                <c:pt idx="82">
                  <c:v>46378</c:v>
                </c:pt>
                <c:pt idx="83">
                  <c:v>46379</c:v>
                </c:pt>
                <c:pt idx="84">
                  <c:v>46380</c:v>
                </c:pt>
                <c:pt idx="85">
                  <c:v>46381</c:v>
                </c:pt>
                <c:pt idx="86">
                  <c:v>46382</c:v>
                </c:pt>
                <c:pt idx="87">
                  <c:v>46383</c:v>
                </c:pt>
                <c:pt idx="88">
                  <c:v>46384</c:v>
                </c:pt>
                <c:pt idx="89">
                  <c:v>46385</c:v>
                </c:pt>
                <c:pt idx="90">
                  <c:v>46386</c:v>
                </c:pt>
                <c:pt idx="91">
                  <c:v>46387</c:v>
                </c:pt>
                <c:pt idx="92">
                  <c:v>46388</c:v>
                </c:pt>
                <c:pt idx="93">
                  <c:v>46389</c:v>
                </c:pt>
                <c:pt idx="94">
                  <c:v>46390</c:v>
                </c:pt>
                <c:pt idx="95">
                  <c:v>46391</c:v>
                </c:pt>
                <c:pt idx="96">
                  <c:v>46392</c:v>
                </c:pt>
                <c:pt idx="97">
                  <c:v>46393</c:v>
                </c:pt>
                <c:pt idx="98">
                  <c:v>46394</c:v>
                </c:pt>
                <c:pt idx="99">
                  <c:v>46395</c:v>
                </c:pt>
                <c:pt idx="100">
                  <c:v>46396</c:v>
                </c:pt>
                <c:pt idx="101">
                  <c:v>46397</c:v>
                </c:pt>
                <c:pt idx="102">
                  <c:v>46398</c:v>
                </c:pt>
                <c:pt idx="103">
                  <c:v>46399</c:v>
                </c:pt>
                <c:pt idx="104">
                  <c:v>46400</c:v>
                </c:pt>
                <c:pt idx="105">
                  <c:v>46401</c:v>
                </c:pt>
                <c:pt idx="106">
                  <c:v>46402</c:v>
                </c:pt>
                <c:pt idx="107">
                  <c:v>46403</c:v>
                </c:pt>
                <c:pt idx="108">
                  <c:v>46404</c:v>
                </c:pt>
                <c:pt idx="109">
                  <c:v>46405</c:v>
                </c:pt>
                <c:pt idx="110">
                  <c:v>46406</c:v>
                </c:pt>
                <c:pt idx="111">
                  <c:v>46407</c:v>
                </c:pt>
                <c:pt idx="112">
                  <c:v>46408</c:v>
                </c:pt>
                <c:pt idx="113">
                  <c:v>46409</c:v>
                </c:pt>
                <c:pt idx="114">
                  <c:v>46410</c:v>
                </c:pt>
                <c:pt idx="115">
                  <c:v>46411</c:v>
                </c:pt>
                <c:pt idx="116">
                  <c:v>46412</c:v>
                </c:pt>
                <c:pt idx="117">
                  <c:v>46413</c:v>
                </c:pt>
                <c:pt idx="118">
                  <c:v>46414</c:v>
                </c:pt>
                <c:pt idx="119">
                  <c:v>46415</c:v>
                </c:pt>
                <c:pt idx="120">
                  <c:v>46416</c:v>
                </c:pt>
                <c:pt idx="121">
                  <c:v>46417</c:v>
                </c:pt>
                <c:pt idx="122">
                  <c:v>46418</c:v>
                </c:pt>
                <c:pt idx="123">
                  <c:v>46419</c:v>
                </c:pt>
                <c:pt idx="124">
                  <c:v>46420</c:v>
                </c:pt>
                <c:pt idx="125">
                  <c:v>46421</c:v>
                </c:pt>
                <c:pt idx="126">
                  <c:v>46422</c:v>
                </c:pt>
                <c:pt idx="127">
                  <c:v>46423</c:v>
                </c:pt>
                <c:pt idx="128">
                  <c:v>46424</c:v>
                </c:pt>
                <c:pt idx="129">
                  <c:v>46425</c:v>
                </c:pt>
                <c:pt idx="130">
                  <c:v>46426</c:v>
                </c:pt>
                <c:pt idx="131">
                  <c:v>46427</c:v>
                </c:pt>
                <c:pt idx="132">
                  <c:v>46428</c:v>
                </c:pt>
                <c:pt idx="133">
                  <c:v>46429</c:v>
                </c:pt>
                <c:pt idx="134">
                  <c:v>46430</c:v>
                </c:pt>
                <c:pt idx="135">
                  <c:v>46431</c:v>
                </c:pt>
                <c:pt idx="136">
                  <c:v>46432</c:v>
                </c:pt>
                <c:pt idx="137">
                  <c:v>46433</c:v>
                </c:pt>
                <c:pt idx="138">
                  <c:v>46434</c:v>
                </c:pt>
                <c:pt idx="139">
                  <c:v>46435</c:v>
                </c:pt>
                <c:pt idx="140">
                  <c:v>46436</c:v>
                </c:pt>
                <c:pt idx="141">
                  <c:v>46437</c:v>
                </c:pt>
                <c:pt idx="142">
                  <c:v>46438</c:v>
                </c:pt>
                <c:pt idx="143">
                  <c:v>46439</c:v>
                </c:pt>
                <c:pt idx="144">
                  <c:v>46440</c:v>
                </c:pt>
                <c:pt idx="145">
                  <c:v>46441</c:v>
                </c:pt>
                <c:pt idx="146">
                  <c:v>46442</c:v>
                </c:pt>
                <c:pt idx="147">
                  <c:v>46443</c:v>
                </c:pt>
                <c:pt idx="148">
                  <c:v>46444</c:v>
                </c:pt>
                <c:pt idx="149">
                  <c:v>46445</c:v>
                </c:pt>
                <c:pt idx="150">
                  <c:v>46446</c:v>
                </c:pt>
                <c:pt idx="151">
                  <c:v>46447</c:v>
                </c:pt>
                <c:pt idx="152">
                  <c:v>46448</c:v>
                </c:pt>
                <c:pt idx="153">
                  <c:v>46449</c:v>
                </c:pt>
                <c:pt idx="154">
                  <c:v>46450</c:v>
                </c:pt>
                <c:pt idx="155">
                  <c:v>46451</c:v>
                </c:pt>
                <c:pt idx="156">
                  <c:v>46452</c:v>
                </c:pt>
                <c:pt idx="157">
                  <c:v>46453</c:v>
                </c:pt>
                <c:pt idx="158">
                  <c:v>46454</c:v>
                </c:pt>
                <c:pt idx="159">
                  <c:v>46455</c:v>
                </c:pt>
                <c:pt idx="160">
                  <c:v>46456</c:v>
                </c:pt>
                <c:pt idx="161">
                  <c:v>46457</c:v>
                </c:pt>
                <c:pt idx="162">
                  <c:v>46458</c:v>
                </c:pt>
                <c:pt idx="163">
                  <c:v>46459</c:v>
                </c:pt>
                <c:pt idx="164">
                  <c:v>46460</c:v>
                </c:pt>
                <c:pt idx="165">
                  <c:v>46461</c:v>
                </c:pt>
                <c:pt idx="166">
                  <c:v>46462</c:v>
                </c:pt>
                <c:pt idx="167">
                  <c:v>46463</c:v>
                </c:pt>
                <c:pt idx="168">
                  <c:v>46464</c:v>
                </c:pt>
                <c:pt idx="169">
                  <c:v>46465</c:v>
                </c:pt>
                <c:pt idx="170">
                  <c:v>46466</c:v>
                </c:pt>
                <c:pt idx="171">
                  <c:v>46467</c:v>
                </c:pt>
                <c:pt idx="172">
                  <c:v>46468</c:v>
                </c:pt>
                <c:pt idx="173">
                  <c:v>46469</c:v>
                </c:pt>
                <c:pt idx="174">
                  <c:v>46470</c:v>
                </c:pt>
                <c:pt idx="175">
                  <c:v>46471</c:v>
                </c:pt>
                <c:pt idx="176">
                  <c:v>46472</c:v>
                </c:pt>
                <c:pt idx="177">
                  <c:v>46473</c:v>
                </c:pt>
                <c:pt idx="178">
                  <c:v>46474</c:v>
                </c:pt>
                <c:pt idx="179">
                  <c:v>46475</c:v>
                </c:pt>
                <c:pt idx="180">
                  <c:v>46476</c:v>
                </c:pt>
                <c:pt idx="181">
                  <c:v>46477</c:v>
                </c:pt>
              </c:numCache>
            </c:numRef>
          </c:cat>
          <c:val>
            <c:numRef>
              <c:f>'Flexible Supply Figure 7 &amp; 8'!$D$22:$D$203</c:f>
              <c:numCache>
                <c:formatCode>0.0</c:formatCode>
                <c:ptCount val="182"/>
                <c:pt idx="0">
                  <c:v>7.7735900000000004</c:v>
                </c:pt>
                <c:pt idx="1">
                  <c:v>5.0547399999999998</c:v>
                </c:pt>
                <c:pt idx="2">
                  <c:v>5.0591900000000001</c:v>
                </c:pt>
                <c:pt idx="3">
                  <c:v>5.0577199999999998</c:v>
                </c:pt>
                <c:pt idx="4">
                  <c:v>5.05748</c:v>
                </c:pt>
                <c:pt idx="5">
                  <c:v>5.0635000000000003</c:v>
                </c:pt>
                <c:pt idx="6">
                  <c:v>5.0759600000000002</c:v>
                </c:pt>
                <c:pt idx="7">
                  <c:v>11.898070000000001</c:v>
                </c:pt>
                <c:pt idx="8">
                  <c:v>14.526070000000001</c:v>
                </c:pt>
                <c:pt idx="9">
                  <c:v>21.95289</c:v>
                </c:pt>
                <c:pt idx="10">
                  <c:v>12.228859999999999</c:v>
                </c:pt>
                <c:pt idx="11">
                  <c:v>11.842890000000001</c:v>
                </c:pt>
                <c:pt idx="12">
                  <c:v>38.1753</c:v>
                </c:pt>
                <c:pt idx="13">
                  <c:v>41.749049999999997</c:v>
                </c:pt>
                <c:pt idx="14">
                  <c:v>39.835529999999999</c:v>
                </c:pt>
                <c:pt idx="15">
                  <c:v>39.516829999999999</c:v>
                </c:pt>
                <c:pt idx="16">
                  <c:v>42.575099999999999</c:v>
                </c:pt>
                <c:pt idx="17">
                  <c:v>20.776499999999999</c:v>
                </c:pt>
                <c:pt idx="18">
                  <c:v>20.692779999999999</c:v>
                </c:pt>
                <c:pt idx="19">
                  <c:v>38.890970000000003</c:v>
                </c:pt>
                <c:pt idx="20">
                  <c:v>34.331150000000001</c:v>
                </c:pt>
                <c:pt idx="21">
                  <c:v>40.84496</c:v>
                </c:pt>
                <c:pt idx="22">
                  <c:v>37.209350000000001</c:v>
                </c:pt>
                <c:pt idx="23">
                  <c:v>40.104730000000004</c:v>
                </c:pt>
                <c:pt idx="24">
                  <c:v>21.805440000000001</c:v>
                </c:pt>
                <c:pt idx="25">
                  <c:v>22.391999999999999</c:v>
                </c:pt>
                <c:pt idx="26">
                  <c:v>31.794540000000001</c:v>
                </c:pt>
                <c:pt idx="27">
                  <c:v>32.164589999999997</c:v>
                </c:pt>
                <c:pt idx="28">
                  <c:v>28.898219999999998</c:v>
                </c:pt>
                <c:pt idx="29">
                  <c:v>30.004020000000001</c:v>
                </c:pt>
                <c:pt idx="30">
                  <c:v>19.70815</c:v>
                </c:pt>
                <c:pt idx="31">
                  <c:v>49.47034</c:v>
                </c:pt>
                <c:pt idx="32">
                  <c:v>49.539870000000001</c:v>
                </c:pt>
                <c:pt idx="33">
                  <c:v>55.100969999999997</c:v>
                </c:pt>
                <c:pt idx="34">
                  <c:v>51.643329999999999</c:v>
                </c:pt>
                <c:pt idx="35">
                  <c:v>48.510359999999999</c:v>
                </c:pt>
                <c:pt idx="36">
                  <c:v>49.372520000000002</c:v>
                </c:pt>
                <c:pt idx="37">
                  <c:v>41.848849999999999</c:v>
                </c:pt>
                <c:pt idx="38">
                  <c:v>37.211869999999998</c:v>
                </c:pt>
                <c:pt idx="39">
                  <c:v>37.325099999999999</c:v>
                </c:pt>
                <c:pt idx="40">
                  <c:v>57.448329999999999</c:v>
                </c:pt>
                <c:pt idx="41">
                  <c:v>49.731459999999998</c:v>
                </c:pt>
                <c:pt idx="42">
                  <c:v>41.111910000000002</c:v>
                </c:pt>
                <c:pt idx="43">
                  <c:v>34.162480000000002</c:v>
                </c:pt>
                <c:pt idx="44">
                  <c:v>41.362430000000003</c:v>
                </c:pt>
                <c:pt idx="45">
                  <c:v>44.084440000000001</c:v>
                </c:pt>
                <c:pt idx="46">
                  <c:v>44.983640000000001</c:v>
                </c:pt>
                <c:pt idx="47">
                  <c:v>78.122100000000003</c:v>
                </c:pt>
                <c:pt idx="48">
                  <c:v>81.359459999999999</c:v>
                </c:pt>
                <c:pt idx="49">
                  <c:v>84.864909999999995</c:v>
                </c:pt>
                <c:pt idx="50">
                  <c:v>97.680449999999993</c:v>
                </c:pt>
                <c:pt idx="51">
                  <c:v>96.279809999999998</c:v>
                </c:pt>
                <c:pt idx="52">
                  <c:v>60.056159999999998</c:v>
                </c:pt>
                <c:pt idx="53">
                  <c:v>57.658679999999997</c:v>
                </c:pt>
                <c:pt idx="54">
                  <c:v>67.238110000000006</c:v>
                </c:pt>
                <c:pt idx="55">
                  <c:v>80.609030000000004</c:v>
                </c:pt>
                <c:pt idx="56">
                  <c:v>82.121790000000004</c:v>
                </c:pt>
                <c:pt idx="57">
                  <c:v>49.359470000000002</c:v>
                </c:pt>
                <c:pt idx="58">
                  <c:v>43.855559999999997</c:v>
                </c:pt>
                <c:pt idx="59">
                  <c:v>45.521749999999997</c:v>
                </c:pt>
                <c:pt idx="60">
                  <c:v>45.650460000000002</c:v>
                </c:pt>
                <c:pt idx="61">
                  <c:v>65.154269999999997</c:v>
                </c:pt>
                <c:pt idx="62">
                  <c:v>69.708609999999993</c:v>
                </c:pt>
                <c:pt idx="63">
                  <c:v>81.783940000000001</c:v>
                </c:pt>
                <c:pt idx="64">
                  <c:v>80.510300000000001</c:v>
                </c:pt>
                <c:pt idx="65">
                  <c:v>68.705640000000002</c:v>
                </c:pt>
                <c:pt idx="66">
                  <c:v>32.590679999999999</c:v>
                </c:pt>
                <c:pt idx="67">
                  <c:v>32.603659999999998</c:v>
                </c:pt>
                <c:pt idx="68">
                  <c:v>50.769240000000003</c:v>
                </c:pt>
                <c:pt idx="69">
                  <c:v>36.447740000000003</c:v>
                </c:pt>
                <c:pt idx="70">
                  <c:v>39.718780000000002</c:v>
                </c:pt>
                <c:pt idx="71">
                  <c:v>53.01764</c:v>
                </c:pt>
                <c:pt idx="72">
                  <c:v>55.201230000000002</c:v>
                </c:pt>
                <c:pt idx="73">
                  <c:v>50.733750000000001</c:v>
                </c:pt>
                <c:pt idx="74">
                  <c:v>47.102409999999999</c:v>
                </c:pt>
                <c:pt idx="75">
                  <c:v>54.718209999999999</c:v>
                </c:pt>
                <c:pt idx="76">
                  <c:v>62.068930000000002</c:v>
                </c:pt>
                <c:pt idx="77">
                  <c:v>54.387949999999996</c:v>
                </c:pt>
                <c:pt idx="78">
                  <c:v>37.920650000000002</c:v>
                </c:pt>
                <c:pt idx="79">
                  <c:v>43.892789999999998</c:v>
                </c:pt>
                <c:pt idx="80">
                  <c:v>36.985439999999997</c:v>
                </c:pt>
                <c:pt idx="81">
                  <c:v>36.987459999999999</c:v>
                </c:pt>
                <c:pt idx="82">
                  <c:v>66.064269999999993</c:v>
                </c:pt>
                <c:pt idx="83">
                  <c:v>66.353369999999998</c:v>
                </c:pt>
                <c:pt idx="84">
                  <c:v>65.227199999999996</c:v>
                </c:pt>
                <c:pt idx="85">
                  <c:v>53.970950000000002</c:v>
                </c:pt>
                <c:pt idx="86">
                  <c:v>53.978000000000002</c:v>
                </c:pt>
                <c:pt idx="87">
                  <c:v>54.072200000000002</c:v>
                </c:pt>
                <c:pt idx="88">
                  <c:v>54.315829999999998</c:v>
                </c:pt>
                <c:pt idx="89">
                  <c:v>68.175070000000005</c:v>
                </c:pt>
                <c:pt idx="90">
                  <c:v>74.97099</c:v>
                </c:pt>
                <c:pt idx="91">
                  <c:v>59.638959999999997</c:v>
                </c:pt>
                <c:pt idx="92">
                  <c:v>61.494889999999998</c:v>
                </c:pt>
                <c:pt idx="93">
                  <c:v>73.594110000000001</c:v>
                </c:pt>
                <c:pt idx="94">
                  <c:v>88.474969999999999</c:v>
                </c:pt>
                <c:pt idx="95">
                  <c:v>95.310400000000001</c:v>
                </c:pt>
                <c:pt idx="96">
                  <c:v>126.80014</c:v>
                </c:pt>
                <c:pt idx="97">
                  <c:v>124.08689</c:v>
                </c:pt>
                <c:pt idx="98">
                  <c:v>126.17310999999999</c:v>
                </c:pt>
                <c:pt idx="99">
                  <c:v>131.55844999999999</c:v>
                </c:pt>
                <c:pt idx="100">
                  <c:v>111.23085</c:v>
                </c:pt>
                <c:pt idx="101">
                  <c:v>98.357100000000003</c:v>
                </c:pt>
                <c:pt idx="102">
                  <c:v>100.30583</c:v>
                </c:pt>
                <c:pt idx="103">
                  <c:v>83.140630000000002</c:v>
                </c:pt>
                <c:pt idx="104">
                  <c:v>79.725470000000001</c:v>
                </c:pt>
                <c:pt idx="105">
                  <c:v>76.498310000000004</c:v>
                </c:pt>
                <c:pt idx="106">
                  <c:v>83.246589999999998</c:v>
                </c:pt>
                <c:pt idx="107">
                  <c:v>80.294799999999995</c:v>
                </c:pt>
                <c:pt idx="108">
                  <c:v>65.555949999999996</c:v>
                </c:pt>
                <c:pt idx="109">
                  <c:v>65.124139999999997</c:v>
                </c:pt>
                <c:pt idx="110">
                  <c:v>91.340450000000004</c:v>
                </c:pt>
                <c:pt idx="111">
                  <c:v>92.937349999999995</c:v>
                </c:pt>
                <c:pt idx="112">
                  <c:v>84.174620000000004</c:v>
                </c:pt>
                <c:pt idx="113">
                  <c:v>77.294250000000005</c:v>
                </c:pt>
                <c:pt idx="114">
                  <c:v>92.436790000000002</c:v>
                </c:pt>
                <c:pt idx="115">
                  <c:v>83.144059999999996</c:v>
                </c:pt>
                <c:pt idx="116">
                  <c:v>84.570319999999995</c:v>
                </c:pt>
                <c:pt idx="117">
                  <c:v>112.5735</c:v>
                </c:pt>
                <c:pt idx="118">
                  <c:v>89.036879999999996</c:v>
                </c:pt>
                <c:pt idx="119">
                  <c:v>109.57647</c:v>
                </c:pt>
                <c:pt idx="120">
                  <c:v>105.00499000000001</c:v>
                </c:pt>
                <c:pt idx="121">
                  <c:v>74.582849999999993</c:v>
                </c:pt>
                <c:pt idx="122">
                  <c:v>80.985159999999993</c:v>
                </c:pt>
                <c:pt idx="123">
                  <c:v>88.311970000000002</c:v>
                </c:pt>
                <c:pt idx="124">
                  <c:v>97.882630000000006</c:v>
                </c:pt>
                <c:pt idx="125">
                  <c:v>100.59506</c:v>
                </c:pt>
                <c:pt idx="126">
                  <c:v>103.01369</c:v>
                </c:pt>
                <c:pt idx="127">
                  <c:v>94.177499999999995</c:v>
                </c:pt>
                <c:pt idx="128">
                  <c:v>91.057259999999999</c:v>
                </c:pt>
                <c:pt idx="129">
                  <c:v>103.63975000000001</c:v>
                </c:pt>
                <c:pt idx="130">
                  <c:v>103.27638</c:v>
                </c:pt>
                <c:pt idx="131">
                  <c:v>109.34656</c:v>
                </c:pt>
                <c:pt idx="132">
                  <c:v>111.99412</c:v>
                </c:pt>
                <c:pt idx="133">
                  <c:v>106.10229</c:v>
                </c:pt>
                <c:pt idx="134">
                  <c:v>109.53085</c:v>
                </c:pt>
                <c:pt idx="135">
                  <c:v>112.01739000000001</c:v>
                </c:pt>
                <c:pt idx="136">
                  <c:v>107.14259</c:v>
                </c:pt>
                <c:pt idx="137">
                  <c:v>105.57303</c:v>
                </c:pt>
                <c:pt idx="138">
                  <c:v>106.50969000000001</c:v>
                </c:pt>
                <c:pt idx="139">
                  <c:v>93.867670000000004</c:v>
                </c:pt>
                <c:pt idx="140">
                  <c:v>114.94886</c:v>
                </c:pt>
                <c:pt idx="141">
                  <c:v>111.67507000000001</c:v>
                </c:pt>
                <c:pt idx="142">
                  <c:v>84.697789999999998</c:v>
                </c:pt>
                <c:pt idx="143">
                  <c:v>50.65296</c:v>
                </c:pt>
                <c:pt idx="144">
                  <c:v>50.671970000000002</c:v>
                </c:pt>
                <c:pt idx="145">
                  <c:v>69.619529999999997</c:v>
                </c:pt>
                <c:pt idx="146">
                  <c:v>69.681870000000004</c:v>
                </c:pt>
                <c:pt idx="147">
                  <c:v>77.389560000000003</c:v>
                </c:pt>
                <c:pt idx="148">
                  <c:v>74.407200000000003</c:v>
                </c:pt>
                <c:pt idx="149">
                  <c:v>77.406229999999994</c:v>
                </c:pt>
                <c:pt idx="150">
                  <c:v>74.693719999999999</c:v>
                </c:pt>
                <c:pt idx="151">
                  <c:v>48.363549999999996</c:v>
                </c:pt>
                <c:pt idx="152">
                  <c:v>56.191119999999998</c:v>
                </c:pt>
                <c:pt idx="153">
                  <c:v>65.19435</c:v>
                </c:pt>
                <c:pt idx="154">
                  <c:v>54.561889999999998</c:v>
                </c:pt>
                <c:pt idx="155">
                  <c:v>59.616399999999999</c:v>
                </c:pt>
                <c:pt idx="156">
                  <c:v>62.92642</c:v>
                </c:pt>
                <c:pt idx="157">
                  <c:v>58.340290000000003</c:v>
                </c:pt>
                <c:pt idx="158">
                  <c:v>58.372709999999998</c:v>
                </c:pt>
                <c:pt idx="159">
                  <c:v>49.904409999999999</c:v>
                </c:pt>
                <c:pt idx="160">
                  <c:v>49.921799999999998</c:v>
                </c:pt>
                <c:pt idx="161">
                  <c:v>47.508850000000002</c:v>
                </c:pt>
                <c:pt idx="162">
                  <c:v>48.168309999999998</c:v>
                </c:pt>
                <c:pt idx="163">
                  <c:v>58.566589999999998</c:v>
                </c:pt>
                <c:pt idx="164">
                  <c:v>49.300559999999997</c:v>
                </c:pt>
                <c:pt idx="165">
                  <c:v>49.662190000000002</c:v>
                </c:pt>
                <c:pt idx="166">
                  <c:v>57.380580000000002</c:v>
                </c:pt>
                <c:pt idx="167">
                  <c:v>45.336730000000003</c:v>
                </c:pt>
                <c:pt idx="168">
                  <c:v>39.867080000000001</c:v>
                </c:pt>
                <c:pt idx="169">
                  <c:v>49.89602</c:v>
                </c:pt>
                <c:pt idx="170">
                  <c:v>59.06615</c:v>
                </c:pt>
                <c:pt idx="171">
                  <c:v>53.64893</c:v>
                </c:pt>
                <c:pt idx="172">
                  <c:v>53.339449999999999</c:v>
                </c:pt>
                <c:pt idx="173">
                  <c:v>63.516269999999999</c:v>
                </c:pt>
                <c:pt idx="174">
                  <c:v>60.165349999999997</c:v>
                </c:pt>
                <c:pt idx="175">
                  <c:v>65.800330000000002</c:v>
                </c:pt>
                <c:pt idx="176">
                  <c:v>52.270060000000001</c:v>
                </c:pt>
                <c:pt idx="177">
                  <c:v>45.818309999999997</c:v>
                </c:pt>
                <c:pt idx="178">
                  <c:v>45.370139999999999</c:v>
                </c:pt>
                <c:pt idx="179">
                  <c:v>44.851230000000001</c:v>
                </c:pt>
                <c:pt idx="180">
                  <c:v>49.25074</c:v>
                </c:pt>
                <c:pt idx="181">
                  <c:v>44.396709999999999</c:v>
                </c:pt>
              </c:numCache>
            </c:numRef>
          </c:val>
          <c:smooth val="0"/>
          <c:extLst>
            <c:ext xmlns:c16="http://schemas.microsoft.com/office/drawing/2014/chart" uri="{C3380CC4-5D6E-409C-BE32-E72D297353CC}">
              <c16:uniqueId val="{00000002-7410-4CCD-A210-CEBA44E4E32D}"/>
            </c:ext>
          </c:extLst>
        </c:ser>
        <c:dLbls>
          <c:showLegendKey val="0"/>
          <c:showVal val="0"/>
          <c:showCatName val="0"/>
          <c:showSerName val="0"/>
          <c:showPercent val="0"/>
          <c:showBubbleSize val="0"/>
        </c:dLbls>
        <c:smooth val="0"/>
        <c:axId val="1696230719"/>
        <c:axId val="1696224959"/>
      </c:lineChart>
      <c:dateAx>
        <c:axId val="1696230719"/>
        <c:scaling>
          <c:orientation val="minMax"/>
        </c:scaling>
        <c:delete val="0"/>
        <c:axPos val="b"/>
        <c:numFmt formatCode="d\-mmm"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1696224959"/>
        <c:crosses val="autoZero"/>
        <c:auto val="1"/>
        <c:lblOffset val="100"/>
        <c:baseTimeUnit val="days"/>
      </c:dateAx>
      <c:valAx>
        <c:axId val="169622495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mcm/d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16962307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en-GB" sz="1000">
                <a:latin typeface="Tenorite" panose="00000500000000000000" pitchFamily="2" charset="0"/>
              </a:rPr>
              <a:t>Storage withdrawals, injections and % full ahead of 5 Jan cold snap</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1"/>
          <c:tx>
            <c:strRef>
              <c:f>'GB Storage Figure 9'!$C$4</c:f>
              <c:strCache>
                <c:ptCount val="1"/>
                <c:pt idx="0">
                  <c:v>Injections</c:v>
                </c:pt>
              </c:strCache>
            </c:strRef>
          </c:tx>
          <c:spPr>
            <a:solidFill>
              <a:schemeClr val="accent2"/>
            </a:solidFill>
            <a:ln>
              <a:noFill/>
            </a:ln>
            <a:effectLst/>
          </c:spPr>
          <c:invertIfNegative val="0"/>
          <c:cat>
            <c:numRef>
              <c:f>'GB Storage Figure 9'!$A$5:$A$21</c:f>
              <c:numCache>
                <c:formatCode>m/d/yyyy</c:formatCode>
                <c:ptCount val="17"/>
                <c:pt idx="0">
                  <c:v>46011</c:v>
                </c:pt>
                <c:pt idx="1">
                  <c:v>46012</c:v>
                </c:pt>
                <c:pt idx="2">
                  <c:v>46013</c:v>
                </c:pt>
                <c:pt idx="3">
                  <c:v>46014</c:v>
                </c:pt>
                <c:pt idx="4">
                  <c:v>46015</c:v>
                </c:pt>
                <c:pt idx="5">
                  <c:v>46016</c:v>
                </c:pt>
                <c:pt idx="6">
                  <c:v>46017</c:v>
                </c:pt>
                <c:pt idx="7">
                  <c:v>46018</c:v>
                </c:pt>
                <c:pt idx="8">
                  <c:v>46019</c:v>
                </c:pt>
                <c:pt idx="9">
                  <c:v>46020</c:v>
                </c:pt>
                <c:pt idx="10">
                  <c:v>46021</c:v>
                </c:pt>
                <c:pt idx="11">
                  <c:v>46022</c:v>
                </c:pt>
                <c:pt idx="12">
                  <c:v>46023</c:v>
                </c:pt>
                <c:pt idx="13">
                  <c:v>46024</c:v>
                </c:pt>
                <c:pt idx="14">
                  <c:v>46025</c:v>
                </c:pt>
                <c:pt idx="15">
                  <c:v>46026</c:v>
                </c:pt>
                <c:pt idx="16">
                  <c:v>46027</c:v>
                </c:pt>
              </c:numCache>
            </c:numRef>
          </c:cat>
          <c:val>
            <c:numRef>
              <c:f>'GB Storage Figure 9'!$C$5:$C$21</c:f>
              <c:numCache>
                <c:formatCode>0.00</c:formatCode>
                <c:ptCount val="17"/>
                <c:pt idx="0">
                  <c:v>0</c:v>
                </c:pt>
                <c:pt idx="1">
                  <c:v>13.34</c:v>
                </c:pt>
                <c:pt idx="2">
                  <c:v>30.64</c:v>
                </c:pt>
                <c:pt idx="3">
                  <c:v>9.4499999999999993</c:v>
                </c:pt>
                <c:pt idx="4">
                  <c:v>2.44</c:v>
                </c:pt>
                <c:pt idx="5">
                  <c:v>2.74</c:v>
                </c:pt>
                <c:pt idx="6">
                  <c:v>0</c:v>
                </c:pt>
                <c:pt idx="7">
                  <c:v>3.6</c:v>
                </c:pt>
                <c:pt idx="8">
                  <c:v>0</c:v>
                </c:pt>
                <c:pt idx="9">
                  <c:v>8.7899999999999991</c:v>
                </c:pt>
                <c:pt idx="10">
                  <c:v>2.67</c:v>
                </c:pt>
                <c:pt idx="11">
                  <c:v>11</c:v>
                </c:pt>
                <c:pt idx="12">
                  <c:v>33.71</c:v>
                </c:pt>
                <c:pt idx="13">
                  <c:v>15.33</c:v>
                </c:pt>
                <c:pt idx="14">
                  <c:v>3.76</c:v>
                </c:pt>
                <c:pt idx="15">
                  <c:v>0</c:v>
                </c:pt>
                <c:pt idx="16">
                  <c:v>0</c:v>
                </c:pt>
              </c:numCache>
            </c:numRef>
          </c:val>
          <c:extLst>
            <c:ext xmlns:c16="http://schemas.microsoft.com/office/drawing/2014/chart" uri="{C3380CC4-5D6E-409C-BE32-E72D297353CC}">
              <c16:uniqueId val="{00000001-B243-48E8-9349-D98B6E13E7E2}"/>
            </c:ext>
          </c:extLst>
        </c:ser>
        <c:ser>
          <c:idx val="2"/>
          <c:order val="2"/>
          <c:tx>
            <c:strRef>
              <c:f>'GB Storage Figure 9'!$D$4</c:f>
              <c:strCache>
                <c:ptCount val="1"/>
                <c:pt idx="0">
                  <c:v>Withdrawals</c:v>
                </c:pt>
              </c:strCache>
            </c:strRef>
          </c:tx>
          <c:spPr>
            <a:solidFill>
              <a:schemeClr val="accent3"/>
            </a:solidFill>
            <a:ln>
              <a:noFill/>
            </a:ln>
            <a:effectLst/>
          </c:spPr>
          <c:invertIfNegative val="0"/>
          <c:cat>
            <c:numRef>
              <c:f>'GB Storage Figure 9'!$A$5:$A$21</c:f>
              <c:numCache>
                <c:formatCode>m/d/yyyy</c:formatCode>
                <c:ptCount val="17"/>
                <c:pt idx="0">
                  <c:v>46011</c:v>
                </c:pt>
                <c:pt idx="1">
                  <c:v>46012</c:v>
                </c:pt>
                <c:pt idx="2">
                  <c:v>46013</c:v>
                </c:pt>
                <c:pt idx="3">
                  <c:v>46014</c:v>
                </c:pt>
                <c:pt idx="4">
                  <c:v>46015</c:v>
                </c:pt>
                <c:pt idx="5">
                  <c:v>46016</c:v>
                </c:pt>
                <c:pt idx="6">
                  <c:v>46017</c:v>
                </c:pt>
                <c:pt idx="7">
                  <c:v>46018</c:v>
                </c:pt>
                <c:pt idx="8">
                  <c:v>46019</c:v>
                </c:pt>
                <c:pt idx="9">
                  <c:v>46020</c:v>
                </c:pt>
                <c:pt idx="10">
                  <c:v>46021</c:v>
                </c:pt>
                <c:pt idx="11">
                  <c:v>46022</c:v>
                </c:pt>
                <c:pt idx="12">
                  <c:v>46023</c:v>
                </c:pt>
                <c:pt idx="13">
                  <c:v>46024</c:v>
                </c:pt>
                <c:pt idx="14">
                  <c:v>46025</c:v>
                </c:pt>
                <c:pt idx="15">
                  <c:v>46026</c:v>
                </c:pt>
                <c:pt idx="16">
                  <c:v>46027</c:v>
                </c:pt>
              </c:numCache>
            </c:numRef>
          </c:cat>
          <c:val>
            <c:numRef>
              <c:f>'GB Storage Figure 9'!$D$5:$D$21</c:f>
              <c:numCache>
                <c:formatCode>0.00</c:formatCode>
                <c:ptCount val="17"/>
                <c:pt idx="0">
                  <c:v>2.83</c:v>
                </c:pt>
                <c:pt idx="1">
                  <c:v>0</c:v>
                </c:pt>
                <c:pt idx="2">
                  <c:v>0</c:v>
                </c:pt>
                <c:pt idx="3">
                  <c:v>1.41</c:v>
                </c:pt>
                <c:pt idx="4">
                  <c:v>5.55</c:v>
                </c:pt>
                <c:pt idx="5">
                  <c:v>0</c:v>
                </c:pt>
                <c:pt idx="6">
                  <c:v>16.29</c:v>
                </c:pt>
                <c:pt idx="7">
                  <c:v>3.16</c:v>
                </c:pt>
                <c:pt idx="8">
                  <c:v>21.36</c:v>
                </c:pt>
                <c:pt idx="9">
                  <c:v>15.51</c:v>
                </c:pt>
                <c:pt idx="10">
                  <c:v>29.2</c:v>
                </c:pt>
                <c:pt idx="11">
                  <c:v>26.39</c:v>
                </c:pt>
                <c:pt idx="12">
                  <c:v>10.97</c:v>
                </c:pt>
                <c:pt idx="13">
                  <c:v>12.39</c:v>
                </c:pt>
                <c:pt idx="14">
                  <c:v>11.34</c:v>
                </c:pt>
                <c:pt idx="15">
                  <c:v>51.05</c:v>
                </c:pt>
                <c:pt idx="16">
                  <c:v>86.26</c:v>
                </c:pt>
              </c:numCache>
            </c:numRef>
          </c:val>
          <c:extLst>
            <c:ext xmlns:c16="http://schemas.microsoft.com/office/drawing/2014/chart" uri="{C3380CC4-5D6E-409C-BE32-E72D297353CC}">
              <c16:uniqueId val="{00000002-B243-48E8-9349-D98B6E13E7E2}"/>
            </c:ext>
          </c:extLst>
        </c:ser>
        <c:dLbls>
          <c:showLegendKey val="0"/>
          <c:showVal val="0"/>
          <c:showCatName val="0"/>
          <c:showSerName val="0"/>
          <c:showPercent val="0"/>
          <c:showBubbleSize val="0"/>
        </c:dLbls>
        <c:gapWidth val="219"/>
        <c:axId val="871208255"/>
        <c:axId val="871216895"/>
      </c:barChart>
      <c:lineChart>
        <c:grouping val="standard"/>
        <c:varyColors val="0"/>
        <c:ser>
          <c:idx val="0"/>
          <c:order val="0"/>
          <c:tx>
            <c:strRef>
              <c:f>'GB Storage Figure 9'!$B$4</c:f>
              <c:strCache>
                <c:ptCount val="1"/>
                <c:pt idx="0">
                  <c:v>% Full</c:v>
                </c:pt>
              </c:strCache>
            </c:strRef>
          </c:tx>
          <c:spPr>
            <a:ln w="28575" cap="rnd">
              <a:solidFill>
                <a:schemeClr val="accent1"/>
              </a:solidFill>
              <a:round/>
            </a:ln>
            <a:effectLst/>
          </c:spPr>
          <c:marker>
            <c:symbol val="none"/>
          </c:marker>
          <c:cat>
            <c:numRef>
              <c:f>'GB Storage Figure 9'!$A$5:$A$21</c:f>
              <c:numCache>
                <c:formatCode>m/d/yyyy</c:formatCode>
                <c:ptCount val="17"/>
                <c:pt idx="0">
                  <c:v>46011</c:v>
                </c:pt>
                <c:pt idx="1">
                  <c:v>46012</c:v>
                </c:pt>
                <c:pt idx="2">
                  <c:v>46013</c:v>
                </c:pt>
                <c:pt idx="3">
                  <c:v>46014</c:v>
                </c:pt>
                <c:pt idx="4">
                  <c:v>46015</c:v>
                </c:pt>
                <c:pt idx="5">
                  <c:v>46016</c:v>
                </c:pt>
                <c:pt idx="6">
                  <c:v>46017</c:v>
                </c:pt>
                <c:pt idx="7">
                  <c:v>46018</c:v>
                </c:pt>
                <c:pt idx="8">
                  <c:v>46019</c:v>
                </c:pt>
                <c:pt idx="9">
                  <c:v>46020</c:v>
                </c:pt>
                <c:pt idx="10">
                  <c:v>46021</c:v>
                </c:pt>
                <c:pt idx="11">
                  <c:v>46022</c:v>
                </c:pt>
                <c:pt idx="12">
                  <c:v>46023</c:v>
                </c:pt>
                <c:pt idx="13">
                  <c:v>46024</c:v>
                </c:pt>
                <c:pt idx="14">
                  <c:v>46025</c:v>
                </c:pt>
                <c:pt idx="15">
                  <c:v>46026</c:v>
                </c:pt>
                <c:pt idx="16">
                  <c:v>46027</c:v>
                </c:pt>
              </c:numCache>
            </c:numRef>
          </c:cat>
          <c:val>
            <c:numRef>
              <c:f>'GB Storage Figure 9'!$B$5:$B$21</c:f>
              <c:numCache>
                <c:formatCode>0%</c:formatCode>
                <c:ptCount val="17"/>
                <c:pt idx="0">
                  <c:v>0.7604665533752617</c:v>
                </c:pt>
                <c:pt idx="1">
                  <c:v>0.76826198545200231</c:v>
                </c:pt>
                <c:pt idx="2">
                  <c:v>0.78620343898033418</c:v>
                </c:pt>
                <c:pt idx="3">
                  <c:v>0.79091633313725063</c:v>
                </c:pt>
                <c:pt idx="4">
                  <c:v>0.78912811199035904</c:v>
                </c:pt>
                <c:pt idx="5">
                  <c:v>0.79073456448284118</c:v>
                </c:pt>
                <c:pt idx="6">
                  <c:v>0.78121525521767077</c:v>
                </c:pt>
                <c:pt idx="7">
                  <c:v>0.78147082791589906</c:v>
                </c:pt>
                <c:pt idx="8">
                  <c:v>0.76896253152812033</c:v>
                </c:pt>
                <c:pt idx="9">
                  <c:v>0.77256856061351975</c:v>
                </c:pt>
                <c:pt idx="10">
                  <c:v>0.76341833665686054</c:v>
                </c:pt>
                <c:pt idx="11">
                  <c:v>0.74036517801406221</c:v>
                </c:pt>
                <c:pt idx="12">
                  <c:v>0.75365834619965844</c:v>
                </c:pt>
                <c:pt idx="13">
                  <c:v>0.75531213356868876</c:v>
                </c:pt>
                <c:pt idx="14">
                  <c:v>0.75083332455865348</c:v>
                </c:pt>
                <c:pt idx="15">
                  <c:v>0.72089200221185168</c:v>
                </c:pt>
                <c:pt idx="16">
                  <c:v>0.67033382044791134</c:v>
                </c:pt>
              </c:numCache>
            </c:numRef>
          </c:val>
          <c:smooth val="0"/>
          <c:extLst>
            <c:ext xmlns:c16="http://schemas.microsoft.com/office/drawing/2014/chart" uri="{C3380CC4-5D6E-409C-BE32-E72D297353CC}">
              <c16:uniqueId val="{00000000-B243-48E8-9349-D98B6E13E7E2}"/>
            </c:ext>
          </c:extLst>
        </c:ser>
        <c:dLbls>
          <c:showLegendKey val="0"/>
          <c:showVal val="0"/>
          <c:showCatName val="0"/>
          <c:showSerName val="0"/>
          <c:showPercent val="0"/>
          <c:showBubbleSize val="0"/>
        </c:dLbls>
        <c:marker val="1"/>
        <c:smooth val="0"/>
        <c:axId val="1992689215"/>
        <c:axId val="1992692095"/>
      </c:lineChart>
      <c:dateAx>
        <c:axId val="871208255"/>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871216895"/>
        <c:crosses val="autoZero"/>
        <c:auto val="1"/>
        <c:lblOffset val="100"/>
        <c:baseTimeUnit val="days"/>
      </c:dateAx>
      <c:valAx>
        <c:axId val="8712168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000" b="0" i="0" u="none" strike="noStrike" kern="1200" baseline="0">
                    <a:solidFill>
                      <a:sysClr val="windowText" lastClr="000000">
                        <a:lumMod val="65000"/>
                        <a:lumOff val="35000"/>
                      </a:sysClr>
                    </a:solidFill>
                    <a:latin typeface="Tenorite" panose="00000500000000000000" pitchFamily="2" charset="0"/>
                  </a:rPr>
                  <a:t>Injections/Withdrawlas (mcm/d)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871208255"/>
        <c:crosses val="autoZero"/>
        <c:crossBetween val="between"/>
      </c:valAx>
      <c:valAx>
        <c:axId val="1992692095"/>
        <c:scaling>
          <c:orientation val="minMax"/>
          <c:max val="1"/>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000">
                    <a:latin typeface="Tenorite" panose="00000500000000000000" pitchFamily="2" charset="0"/>
                  </a:rPr>
                  <a:t>% Full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1992689215"/>
        <c:crosses val="max"/>
        <c:crossBetween val="between"/>
      </c:valAx>
      <c:dateAx>
        <c:axId val="1992689215"/>
        <c:scaling>
          <c:orientation val="minMax"/>
        </c:scaling>
        <c:delete val="1"/>
        <c:axPos val="b"/>
        <c:numFmt formatCode="m/d/yyyy" sourceLinked="1"/>
        <c:majorTickMark val="out"/>
        <c:minorTickMark val="none"/>
        <c:tickLblPos val="nextTo"/>
        <c:crossAx val="1992692095"/>
        <c:crosses val="autoZero"/>
        <c:auto val="1"/>
        <c:lblOffset val="100"/>
        <c:baseTimeUnit val="days"/>
      </c:date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2"/>
          <c:tx>
            <c:strRef>
              <c:f>'Compressor Utili.Figure 10 &amp; 11'!$E$4</c:f>
              <c:strCache>
                <c:ptCount val="1"/>
                <c:pt idx="0">
                  <c:v>2024/25</c:v>
                </c:pt>
              </c:strCache>
            </c:strRef>
          </c:tx>
          <c:spPr>
            <a:ln w="28575" cap="rnd">
              <a:solidFill>
                <a:schemeClr val="accent3"/>
              </a:solidFill>
              <a:round/>
            </a:ln>
            <a:effectLst/>
          </c:spPr>
          <c:marker>
            <c:symbol val="none"/>
          </c:marker>
          <c:dLbls>
            <c:dLbl>
              <c:idx val="0"/>
              <c:layout>
                <c:manualLayout>
                  <c:x val="0.78800557880055766"/>
                  <c:y val="-0.49961270333075142"/>
                </c:manualLayout>
              </c:layout>
              <c:tx>
                <c:rich>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Tenorite" panose="00000500000000000000" pitchFamily="2" charset="0"/>
                        <a:ea typeface="+mn-ea"/>
                        <a:cs typeface="+mn-cs"/>
                      </a:defRPr>
                    </a:pPr>
                    <a:fld id="{1C343772-FFE6-4EA4-9813-C5365EC67D44}" type="CELLRANGE">
                      <a:rPr lang="en-US"/>
                      <a:pPr>
                        <a:defRPr sz="1000">
                          <a:latin typeface="Tenorite" panose="00000500000000000000" pitchFamily="2" charset="0"/>
                        </a:defRPr>
                      </a:pPr>
                      <a:t>[CELLRANGE]</a:t>
                    </a:fld>
                    <a:endParaRPr lang="en-GB"/>
                  </a:p>
                </c:rich>
              </c:tx>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Tenorite" panose="00000500000000000000" pitchFamily="2" charset="0"/>
                      <a:ea typeface="+mn-ea"/>
                      <a:cs typeface="+mn-cs"/>
                    </a:defRPr>
                  </a:pPr>
                  <a:endParaRPr lang="en-GB"/>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8-A762-4E3F-908D-CC98C9007F73}"/>
                </c:ext>
              </c:extLst>
            </c:dLbl>
            <c:dLbl>
              <c:idx val="1"/>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9-A762-4E3F-908D-CC98C9007F73}"/>
                </c:ext>
              </c:extLst>
            </c:dLbl>
            <c:dLbl>
              <c:idx val="2"/>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A-A762-4E3F-908D-CC98C9007F73}"/>
                </c:ext>
              </c:extLst>
            </c:dLbl>
            <c:dLbl>
              <c:idx val="3"/>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B-A762-4E3F-908D-CC98C9007F73}"/>
                </c:ext>
              </c:extLst>
            </c:dLbl>
            <c:dLbl>
              <c:idx val="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C-A762-4E3F-908D-CC98C9007F73}"/>
                </c:ext>
              </c:extLst>
            </c:dLbl>
            <c:dLbl>
              <c:idx val="5"/>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D-A762-4E3F-908D-CC98C9007F73}"/>
                </c:ext>
              </c:extLst>
            </c:dLbl>
            <c:dLbl>
              <c:idx val="6"/>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E-A762-4E3F-908D-CC98C9007F73}"/>
                </c:ext>
              </c:extLst>
            </c:dLbl>
            <c:dLbl>
              <c:idx val="7"/>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F-A762-4E3F-908D-CC98C9007F73}"/>
                </c:ext>
              </c:extLst>
            </c:dLbl>
            <c:dLbl>
              <c:idx val="8"/>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0-A762-4E3F-908D-CC98C9007F73}"/>
                </c:ext>
              </c:extLst>
            </c:dLbl>
            <c:dLbl>
              <c:idx val="9"/>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1-A762-4E3F-908D-CC98C9007F73}"/>
                </c:ext>
              </c:extLst>
            </c:dLbl>
            <c:dLbl>
              <c:idx val="10"/>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2-A762-4E3F-908D-CC98C9007F73}"/>
                </c:ext>
              </c:extLst>
            </c:dLbl>
            <c:dLbl>
              <c:idx val="11"/>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3-A762-4E3F-908D-CC98C9007F73}"/>
                </c:ext>
              </c:extLst>
            </c:dLbl>
            <c:dLbl>
              <c:idx val="12"/>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4-A762-4E3F-908D-CC98C9007F73}"/>
                </c:ext>
              </c:extLst>
            </c:dLbl>
            <c:dLbl>
              <c:idx val="13"/>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5-A762-4E3F-908D-CC98C9007F73}"/>
                </c:ext>
              </c:extLst>
            </c:dLbl>
            <c:dLbl>
              <c:idx val="1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6-A762-4E3F-908D-CC98C9007F73}"/>
                </c:ext>
              </c:extLst>
            </c:dLbl>
            <c:dLbl>
              <c:idx val="15"/>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7-A762-4E3F-908D-CC98C9007F73}"/>
                </c:ext>
              </c:extLst>
            </c:dLbl>
            <c:dLbl>
              <c:idx val="16"/>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8-A762-4E3F-908D-CC98C9007F73}"/>
                </c:ext>
              </c:extLst>
            </c:dLbl>
            <c:dLbl>
              <c:idx val="17"/>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9-A762-4E3F-908D-CC98C9007F73}"/>
                </c:ext>
              </c:extLst>
            </c:dLbl>
            <c:dLbl>
              <c:idx val="18"/>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A-A762-4E3F-908D-CC98C9007F73}"/>
                </c:ext>
              </c:extLst>
            </c:dLbl>
            <c:dLbl>
              <c:idx val="19"/>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B-A762-4E3F-908D-CC98C9007F73}"/>
                </c:ext>
              </c:extLst>
            </c:dLbl>
            <c:dLbl>
              <c:idx val="20"/>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C-A762-4E3F-908D-CC98C9007F73}"/>
                </c:ext>
              </c:extLst>
            </c:dLbl>
            <c:dLbl>
              <c:idx val="21"/>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D-A762-4E3F-908D-CC98C9007F73}"/>
                </c:ext>
              </c:extLst>
            </c:dLbl>
            <c:dLbl>
              <c:idx val="22"/>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E-A762-4E3F-908D-CC98C9007F73}"/>
                </c:ext>
              </c:extLst>
            </c:dLbl>
            <c:dLbl>
              <c:idx val="23"/>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F-A762-4E3F-908D-CC98C9007F73}"/>
                </c:ext>
              </c:extLst>
            </c:dLbl>
            <c:dLbl>
              <c:idx val="2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0-A762-4E3F-908D-CC98C9007F73}"/>
                </c:ext>
              </c:extLst>
            </c:dLbl>
            <c:dLbl>
              <c:idx val="25"/>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1-A762-4E3F-908D-CC98C9007F73}"/>
                </c:ext>
              </c:extLst>
            </c:dLbl>
            <c:dLbl>
              <c:idx val="26"/>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2-A762-4E3F-908D-CC98C9007F73}"/>
                </c:ext>
              </c:extLst>
            </c:dLbl>
            <c:dLbl>
              <c:idx val="27"/>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3-A762-4E3F-908D-CC98C9007F73}"/>
                </c:ext>
              </c:extLst>
            </c:dLbl>
            <c:dLbl>
              <c:idx val="28"/>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4-A762-4E3F-908D-CC98C9007F73}"/>
                </c:ext>
              </c:extLst>
            </c:dLbl>
            <c:dLbl>
              <c:idx val="29"/>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5-A762-4E3F-908D-CC98C9007F73}"/>
                </c:ext>
              </c:extLst>
            </c:dLbl>
            <c:dLbl>
              <c:idx val="30"/>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6-A762-4E3F-908D-CC98C9007F73}"/>
                </c:ext>
              </c:extLst>
            </c:dLbl>
            <c:dLbl>
              <c:idx val="31"/>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7-A762-4E3F-908D-CC98C9007F73}"/>
                </c:ext>
              </c:extLst>
            </c:dLbl>
            <c:dLbl>
              <c:idx val="32"/>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8-A762-4E3F-908D-CC98C9007F73}"/>
                </c:ext>
              </c:extLst>
            </c:dLbl>
            <c:dLbl>
              <c:idx val="33"/>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9-A762-4E3F-908D-CC98C9007F73}"/>
                </c:ext>
              </c:extLst>
            </c:dLbl>
            <c:dLbl>
              <c:idx val="3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A-A762-4E3F-908D-CC98C9007F73}"/>
                </c:ext>
              </c:extLst>
            </c:dLbl>
            <c:dLbl>
              <c:idx val="35"/>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B-A762-4E3F-908D-CC98C9007F73}"/>
                </c:ext>
              </c:extLst>
            </c:dLbl>
            <c:dLbl>
              <c:idx val="36"/>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C-A762-4E3F-908D-CC98C9007F73}"/>
                </c:ext>
              </c:extLst>
            </c:dLbl>
            <c:dLbl>
              <c:idx val="37"/>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D-A762-4E3F-908D-CC98C9007F73}"/>
                </c:ext>
              </c:extLst>
            </c:dLbl>
            <c:dLbl>
              <c:idx val="38"/>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E-A762-4E3F-908D-CC98C9007F73}"/>
                </c:ext>
              </c:extLst>
            </c:dLbl>
            <c:dLbl>
              <c:idx val="39"/>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F-A762-4E3F-908D-CC98C9007F73}"/>
                </c:ext>
              </c:extLst>
            </c:dLbl>
            <c:dLbl>
              <c:idx val="40"/>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0-A762-4E3F-908D-CC98C9007F73}"/>
                </c:ext>
              </c:extLst>
            </c:dLbl>
            <c:dLbl>
              <c:idx val="41"/>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1-A762-4E3F-908D-CC98C9007F73}"/>
                </c:ext>
              </c:extLst>
            </c:dLbl>
            <c:dLbl>
              <c:idx val="42"/>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2-A762-4E3F-908D-CC98C9007F73}"/>
                </c:ext>
              </c:extLst>
            </c:dLbl>
            <c:dLbl>
              <c:idx val="43"/>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3-A762-4E3F-908D-CC98C9007F73}"/>
                </c:ext>
              </c:extLst>
            </c:dLbl>
            <c:dLbl>
              <c:idx val="4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4-A762-4E3F-908D-CC98C9007F73}"/>
                </c:ext>
              </c:extLst>
            </c:dLbl>
            <c:dLbl>
              <c:idx val="45"/>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5-A762-4E3F-908D-CC98C9007F73}"/>
                </c:ext>
              </c:extLst>
            </c:dLbl>
            <c:dLbl>
              <c:idx val="46"/>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6-A762-4E3F-908D-CC98C9007F73}"/>
                </c:ext>
              </c:extLst>
            </c:dLbl>
            <c:dLbl>
              <c:idx val="47"/>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7-A762-4E3F-908D-CC98C9007F73}"/>
                </c:ext>
              </c:extLst>
            </c:dLbl>
            <c:dLbl>
              <c:idx val="48"/>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8-A762-4E3F-908D-CC98C9007F73}"/>
                </c:ext>
              </c:extLst>
            </c:dLbl>
            <c:dLbl>
              <c:idx val="49"/>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9-A762-4E3F-908D-CC98C9007F73}"/>
                </c:ext>
              </c:extLst>
            </c:dLbl>
            <c:dLbl>
              <c:idx val="50"/>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A-A762-4E3F-908D-CC98C9007F73}"/>
                </c:ext>
              </c:extLst>
            </c:dLbl>
            <c:dLbl>
              <c:idx val="51"/>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B-A762-4E3F-908D-CC98C9007F73}"/>
                </c:ext>
              </c:extLst>
            </c:dLbl>
            <c:dLbl>
              <c:idx val="52"/>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C-A762-4E3F-908D-CC98C9007F73}"/>
                </c:ext>
              </c:extLst>
            </c:dLbl>
            <c:dLbl>
              <c:idx val="53"/>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D-A762-4E3F-908D-CC98C9007F73}"/>
                </c:ext>
              </c:extLst>
            </c:dLbl>
            <c:dLbl>
              <c:idx val="5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E-A762-4E3F-908D-CC98C9007F73}"/>
                </c:ext>
              </c:extLst>
            </c:dLbl>
            <c:dLbl>
              <c:idx val="55"/>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F-A762-4E3F-908D-CC98C9007F73}"/>
                </c:ext>
              </c:extLst>
            </c:dLbl>
            <c:dLbl>
              <c:idx val="56"/>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0-A762-4E3F-908D-CC98C9007F73}"/>
                </c:ext>
              </c:extLst>
            </c:dLbl>
            <c:dLbl>
              <c:idx val="57"/>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1-A762-4E3F-908D-CC98C9007F73}"/>
                </c:ext>
              </c:extLst>
            </c:dLbl>
            <c:dLbl>
              <c:idx val="58"/>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2-A762-4E3F-908D-CC98C9007F73}"/>
                </c:ext>
              </c:extLst>
            </c:dLbl>
            <c:dLbl>
              <c:idx val="59"/>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3-A762-4E3F-908D-CC98C9007F73}"/>
                </c:ext>
              </c:extLst>
            </c:dLbl>
            <c:dLbl>
              <c:idx val="60"/>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4-A762-4E3F-908D-CC98C9007F73}"/>
                </c:ext>
              </c:extLst>
            </c:dLbl>
            <c:dLbl>
              <c:idx val="61"/>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5-A762-4E3F-908D-CC98C9007F73}"/>
                </c:ext>
              </c:extLst>
            </c:dLbl>
            <c:dLbl>
              <c:idx val="62"/>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6-A762-4E3F-908D-CC98C9007F73}"/>
                </c:ext>
              </c:extLst>
            </c:dLbl>
            <c:dLbl>
              <c:idx val="63"/>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7-A762-4E3F-908D-CC98C9007F73}"/>
                </c:ext>
              </c:extLst>
            </c:dLbl>
            <c:dLbl>
              <c:idx val="6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8-A762-4E3F-908D-CC98C9007F73}"/>
                </c:ext>
              </c:extLst>
            </c:dLbl>
            <c:dLbl>
              <c:idx val="65"/>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9-A762-4E3F-908D-CC98C9007F73}"/>
                </c:ext>
              </c:extLst>
            </c:dLbl>
            <c:dLbl>
              <c:idx val="66"/>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A-A762-4E3F-908D-CC98C9007F73}"/>
                </c:ext>
              </c:extLst>
            </c:dLbl>
            <c:dLbl>
              <c:idx val="67"/>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B-A762-4E3F-908D-CC98C9007F73}"/>
                </c:ext>
              </c:extLst>
            </c:dLbl>
            <c:dLbl>
              <c:idx val="68"/>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C-A762-4E3F-908D-CC98C9007F73}"/>
                </c:ext>
              </c:extLst>
            </c:dLbl>
            <c:dLbl>
              <c:idx val="69"/>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D-A762-4E3F-908D-CC98C9007F73}"/>
                </c:ext>
              </c:extLst>
            </c:dLbl>
            <c:dLbl>
              <c:idx val="70"/>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E-A762-4E3F-908D-CC98C9007F73}"/>
                </c:ext>
              </c:extLst>
            </c:dLbl>
            <c:dLbl>
              <c:idx val="71"/>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FF-A762-4E3F-908D-CC98C9007F73}"/>
                </c:ext>
              </c:extLst>
            </c:dLbl>
            <c:dLbl>
              <c:idx val="72"/>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0-A762-4E3F-908D-CC98C9007F73}"/>
                </c:ext>
              </c:extLst>
            </c:dLbl>
            <c:dLbl>
              <c:idx val="73"/>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1-A762-4E3F-908D-CC98C9007F73}"/>
                </c:ext>
              </c:extLst>
            </c:dLbl>
            <c:dLbl>
              <c:idx val="7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2-A762-4E3F-908D-CC98C9007F73}"/>
                </c:ext>
              </c:extLst>
            </c:dLbl>
            <c:dLbl>
              <c:idx val="75"/>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3-A762-4E3F-908D-CC98C9007F73}"/>
                </c:ext>
              </c:extLst>
            </c:dLbl>
            <c:dLbl>
              <c:idx val="76"/>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4-A762-4E3F-908D-CC98C9007F73}"/>
                </c:ext>
              </c:extLst>
            </c:dLbl>
            <c:dLbl>
              <c:idx val="77"/>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5-A762-4E3F-908D-CC98C9007F73}"/>
                </c:ext>
              </c:extLst>
            </c:dLbl>
            <c:dLbl>
              <c:idx val="78"/>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6-A762-4E3F-908D-CC98C9007F73}"/>
                </c:ext>
              </c:extLst>
            </c:dLbl>
            <c:dLbl>
              <c:idx val="79"/>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7-A762-4E3F-908D-CC98C9007F73}"/>
                </c:ext>
              </c:extLst>
            </c:dLbl>
            <c:dLbl>
              <c:idx val="80"/>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8-A762-4E3F-908D-CC98C9007F73}"/>
                </c:ext>
              </c:extLst>
            </c:dLbl>
            <c:dLbl>
              <c:idx val="81"/>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9-A762-4E3F-908D-CC98C9007F73}"/>
                </c:ext>
              </c:extLst>
            </c:dLbl>
            <c:dLbl>
              <c:idx val="82"/>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A-A762-4E3F-908D-CC98C9007F73}"/>
                </c:ext>
              </c:extLst>
            </c:dLbl>
            <c:dLbl>
              <c:idx val="83"/>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B-A762-4E3F-908D-CC98C9007F73}"/>
                </c:ext>
              </c:extLst>
            </c:dLbl>
            <c:dLbl>
              <c:idx val="8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C-A762-4E3F-908D-CC98C9007F73}"/>
                </c:ext>
              </c:extLst>
            </c:dLbl>
            <c:dLbl>
              <c:idx val="85"/>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D-A762-4E3F-908D-CC98C9007F73}"/>
                </c:ext>
              </c:extLst>
            </c:dLbl>
            <c:dLbl>
              <c:idx val="86"/>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E-A762-4E3F-908D-CC98C9007F73}"/>
                </c:ext>
              </c:extLst>
            </c:dLbl>
            <c:dLbl>
              <c:idx val="87"/>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0F-A762-4E3F-908D-CC98C9007F73}"/>
                </c:ext>
              </c:extLst>
            </c:dLbl>
            <c:dLbl>
              <c:idx val="88"/>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0-A762-4E3F-908D-CC98C9007F73}"/>
                </c:ext>
              </c:extLst>
            </c:dLbl>
            <c:dLbl>
              <c:idx val="89"/>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1-A762-4E3F-908D-CC98C9007F73}"/>
                </c:ext>
              </c:extLst>
            </c:dLbl>
            <c:dLbl>
              <c:idx val="90"/>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2-A762-4E3F-908D-CC98C9007F73}"/>
                </c:ext>
              </c:extLst>
            </c:dLbl>
            <c:dLbl>
              <c:idx val="91"/>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3-A762-4E3F-908D-CC98C9007F73}"/>
                </c:ext>
              </c:extLst>
            </c:dLbl>
            <c:dLbl>
              <c:idx val="92"/>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4-A762-4E3F-908D-CC98C9007F73}"/>
                </c:ext>
              </c:extLst>
            </c:dLbl>
            <c:dLbl>
              <c:idx val="93"/>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5-A762-4E3F-908D-CC98C9007F73}"/>
                </c:ext>
              </c:extLst>
            </c:dLbl>
            <c:dLbl>
              <c:idx val="9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6-A762-4E3F-908D-CC98C9007F73}"/>
                </c:ext>
              </c:extLst>
            </c:dLbl>
            <c:dLbl>
              <c:idx val="95"/>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7-A762-4E3F-908D-CC98C9007F73}"/>
                </c:ext>
              </c:extLst>
            </c:dLbl>
            <c:dLbl>
              <c:idx val="96"/>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8-A762-4E3F-908D-CC98C9007F73}"/>
                </c:ext>
              </c:extLst>
            </c:dLbl>
            <c:dLbl>
              <c:idx val="97"/>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9-A762-4E3F-908D-CC98C9007F73}"/>
                </c:ext>
              </c:extLst>
            </c:dLbl>
            <c:dLbl>
              <c:idx val="98"/>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A-A762-4E3F-908D-CC98C9007F73}"/>
                </c:ext>
              </c:extLst>
            </c:dLbl>
            <c:dLbl>
              <c:idx val="99"/>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B-A762-4E3F-908D-CC98C9007F73}"/>
                </c:ext>
              </c:extLst>
            </c:dLbl>
            <c:dLbl>
              <c:idx val="100"/>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C-A762-4E3F-908D-CC98C9007F73}"/>
                </c:ext>
              </c:extLst>
            </c:dLbl>
            <c:dLbl>
              <c:idx val="101"/>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D-A762-4E3F-908D-CC98C9007F73}"/>
                </c:ext>
              </c:extLst>
            </c:dLbl>
            <c:dLbl>
              <c:idx val="102"/>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E-A762-4E3F-908D-CC98C9007F73}"/>
                </c:ext>
              </c:extLst>
            </c:dLbl>
            <c:dLbl>
              <c:idx val="103"/>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1F-A762-4E3F-908D-CC98C9007F73}"/>
                </c:ext>
              </c:extLst>
            </c:dLbl>
            <c:dLbl>
              <c:idx val="10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0-A762-4E3F-908D-CC98C9007F73}"/>
                </c:ext>
              </c:extLst>
            </c:dLbl>
            <c:dLbl>
              <c:idx val="105"/>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1-A762-4E3F-908D-CC98C9007F73}"/>
                </c:ext>
              </c:extLst>
            </c:dLbl>
            <c:dLbl>
              <c:idx val="106"/>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2-A762-4E3F-908D-CC98C9007F73}"/>
                </c:ext>
              </c:extLst>
            </c:dLbl>
            <c:dLbl>
              <c:idx val="107"/>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3-A762-4E3F-908D-CC98C9007F73}"/>
                </c:ext>
              </c:extLst>
            </c:dLbl>
            <c:dLbl>
              <c:idx val="108"/>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4-A762-4E3F-908D-CC98C9007F73}"/>
                </c:ext>
              </c:extLst>
            </c:dLbl>
            <c:dLbl>
              <c:idx val="109"/>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5-A762-4E3F-908D-CC98C9007F73}"/>
                </c:ext>
              </c:extLst>
            </c:dLbl>
            <c:dLbl>
              <c:idx val="110"/>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6-A762-4E3F-908D-CC98C9007F73}"/>
                </c:ext>
              </c:extLst>
            </c:dLbl>
            <c:dLbl>
              <c:idx val="111"/>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7-A762-4E3F-908D-CC98C9007F73}"/>
                </c:ext>
              </c:extLst>
            </c:dLbl>
            <c:dLbl>
              <c:idx val="112"/>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8-A762-4E3F-908D-CC98C9007F73}"/>
                </c:ext>
              </c:extLst>
            </c:dLbl>
            <c:dLbl>
              <c:idx val="113"/>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9-A762-4E3F-908D-CC98C9007F73}"/>
                </c:ext>
              </c:extLst>
            </c:dLbl>
            <c:dLbl>
              <c:idx val="11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A-A762-4E3F-908D-CC98C9007F73}"/>
                </c:ext>
              </c:extLst>
            </c:dLbl>
            <c:dLbl>
              <c:idx val="115"/>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B-A762-4E3F-908D-CC98C9007F73}"/>
                </c:ext>
              </c:extLst>
            </c:dLbl>
            <c:dLbl>
              <c:idx val="116"/>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C-A762-4E3F-908D-CC98C9007F73}"/>
                </c:ext>
              </c:extLst>
            </c:dLbl>
            <c:dLbl>
              <c:idx val="117"/>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D-A762-4E3F-908D-CC98C9007F73}"/>
                </c:ext>
              </c:extLst>
            </c:dLbl>
            <c:dLbl>
              <c:idx val="118"/>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E-A762-4E3F-908D-CC98C9007F73}"/>
                </c:ext>
              </c:extLst>
            </c:dLbl>
            <c:dLbl>
              <c:idx val="119"/>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2F-A762-4E3F-908D-CC98C9007F73}"/>
                </c:ext>
              </c:extLst>
            </c:dLbl>
            <c:dLbl>
              <c:idx val="120"/>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0-A762-4E3F-908D-CC98C9007F73}"/>
                </c:ext>
              </c:extLst>
            </c:dLbl>
            <c:dLbl>
              <c:idx val="121"/>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1-A762-4E3F-908D-CC98C9007F73}"/>
                </c:ext>
              </c:extLst>
            </c:dLbl>
            <c:dLbl>
              <c:idx val="122"/>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2-A762-4E3F-908D-CC98C9007F73}"/>
                </c:ext>
              </c:extLst>
            </c:dLbl>
            <c:dLbl>
              <c:idx val="123"/>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3-A762-4E3F-908D-CC98C9007F73}"/>
                </c:ext>
              </c:extLst>
            </c:dLbl>
            <c:dLbl>
              <c:idx val="12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4-A762-4E3F-908D-CC98C9007F73}"/>
                </c:ext>
              </c:extLst>
            </c:dLbl>
            <c:dLbl>
              <c:idx val="125"/>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5-A762-4E3F-908D-CC98C9007F73}"/>
                </c:ext>
              </c:extLst>
            </c:dLbl>
            <c:dLbl>
              <c:idx val="126"/>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6-A762-4E3F-908D-CC98C9007F73}"/>
                </c:ext>
              </c:extLst>
            </c:dLbl>
            <c:dLbl>
              <c:idx val="127"/>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7-A762-4E3F-908D-CC98C9007F73}"/>
                </c:ext>
              </c:extLst>
            </c:dLbl>
            <c:dLbl>
              <c:idx val="128"/>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8-A762-4E3F-908D-CC98C9007F73}"/>
                </c:ext>
              </c:extLst>
            </c:dLbl>
            <c:dLbl>
              <c:idx val="129"/>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9-A762-4E3F-908D-CC98C9007F73}"/>
                </c:ext>
              </c:extLst>
            </c:dLbl>
            <c:dLbl>
              <c:idx val="130"/>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A-A762-4E3F-908D-CC98C9007F73}"/>
                </c:ext>
              </c:extLst>
            </c:dLbl>
            <c:dLbl>
              <c:idx val="131"/>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B-A762-4E3F-908D-CC98C9007F73}"/>
                </c:ext>
              </c:extLst>
            </c:dLbl>
            <c:dLbl>
              <c:idx val="132"/>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C-A762-4E3F-908D-CC98C9007F73}"/>
                </c:ext>
              </c:extLst>
            </c:dLbl>
            <c:dLbl>
              <c:idx val="133"/>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D-A762-4E3F-908D-CC98C9007F73}"/>
                </c:ext>
              </c:extLst>
            </c:dLbl>
            <c:dLbl>
              <c:idx val="13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E-A762-4E3F-908D-CC98C9007F73}"/>
                </c:ext>
              </c:extLst>
            </c:dLbl>
            <c:dLbl>
              <c:idx val="135"/>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3F-A762-4E3F-908D-CC98C9007F73}"/>
                </c:ext>
              </c:extLst>
            </c:dLbl>
            <c:dLbl>
              <c:idx val="136"/>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0-A762-4E3F-908D-CC98C9007F73}"/>
                </c:ext>
              </c:extLst>
            </c:dLbl>
            <c:dLbl>
              <c:idx val="137"/>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1-A762-4E3F-908D-CC98C9007F73}"/>
                </c:ext>
              </c:extLst>
            </c:dLbl>
            <c:dLbl>
              <c:idx val="138"/>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2-A762-4E3F-908D-CC98C9007F73}"/>
                </c:ext>
              </c:extLst>
            </c:dLbl>
            <c:dLbl>
              <c:idx val="139"/>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3-A762-4E3F-908D-CC98C9007F73}"/>
                </c:ext>
              </c:extLst>
            </c:dLbl>
            <c:dLbl>
              <c:idx val="140"/>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4-A762-4E3F-908D-CC98C9007F73}"/>
                </c:ext>
              </c:extLst>
            </c:dLbl>
            <c:dLbl>
              <c:idx val="141"/>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5-A762-4E3F-908D-CC98C9007F73}"/>
                </c:ext>
              </c:extLst>
            </c:dLbl>
            <c:dLbl>
              <c:idx val="142"/>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6-A762-4E3F-908D-CC98C9007F73}"/>
                </c:ext>
              </c:extLst>
            </c:dLbl>
            <c:dLbl>
              <c:idx val="143"/>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7-A762-4E3F-908D-CC98C9007F73}"/>
                </c:ext>
              </c:extLst>
            </c:dLbl>
            <c:dLbl>
              <c:idx val="14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8-A762-4E3F-908D-CC98C9007F73}"/>
                </c:ext>
              </c:extLst>
            </c:dLbl>
            <c:dLbl>
              <c:idx val="145"/>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9-A762-4E3F-908D-CC98C9007F73}"/>
                </c:ext>
              </c:extLst>
            </c:dLbl>
            <c:dLbl>
              <c:idx val="146"/>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A-A762-4E3F-908D-CC98C9007F73}"/>
                </c:ext>
              </c:extLst>
            </c:dLbl>
            <c:dLbl>
              <c:idx val="147"/>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B-A762-4E3F-908D-CC98C9007F73}"/>
                </c:ext>
              </c:extLst>
            </c:dLbl>
            <c:dLbl>
              <c:idx val="148"/>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C-A762-4E3F-908D-CC98C9007F73}"/>
                </c:ext>
              </c:extLst>
            </c:dLbl>
            <c:dLbl>
              <c:idx val="149"/>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D-A762-4E3F-908D-CC98C9007F73}"/>
                </c:ext>
              </c:extLst>
            </c:dLbl>
            <c:dLbl>
              <c:idx val="150"/>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E-A762-4E3F-908D-CC98C9007F73}"/>
                </c:ext>
              </c:extLst>
            </c:dLbl>
            <c:dLbl>
              <c:idx val="151"/>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4F-A762-4E3F-908D-CC98C9007F73}"/>
                </c:ext>
              </c:extLst>
            </c:dLbl>
            <c:dLbl>
              <c:idx val="152"/>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0-A762-4E3F-908D-CC98C9007F73}"/>
                </c:ext>
              </c:extLst>
            </c:dLbl>
            <c:dLbl>
              <c:idx val="153"/>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1-A762-4E3F-908D-CC98C9007F73}"/>
                </c:ext>
              </c:extLst>
            </c:dLbl>
            <c:dLbl>
              <c:idx val="15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2-A762-4E3F-908D-CC98C9007F73}"/>
                </c:ext>
              </c:extLst>
            </c:dLbl>
            <c:dLbl>
              <c:idx val="155"/>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3-A762-4E3F-908D-CC98C9007F73}"/>
                </c:ext>
              </c:extLst>
            </c:dLbl>
            <c:dLbl>
              <c:idx val="156"/>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4-A762-4E3F-908D-CC98C9007F73}"/>
                </c:ext>
              </c:extLst>
            </c:dLbl>
            <c:dLbl>
              <c:idx val="157"/>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5-A762-4E3F-908D-CC98C9007F73}"/>
                </c:ext>
              </c:extLst>
            </c:dLbl>
            <c:dLbl>
              <c:idx val="158"/>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6-A762-4E3F-908D-CC98C9007F73}"/>
                </c:ext>
              </c:extLst>
            </c:dLbl>
            <c:dLbl>
              <c:idx val="159"/>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7-A762-4E3F-908D-CC98C9007F73}"/>
                </c:ext>
              </c:extLst>
            </c:dLbl>
            <c:dLbl>
              <c:idx val="160"/>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8-A762-4E3F-908D-CC98C9007F73}"/>
                </c:ext>
              </c:extLst>
            </c:dLbl>
            <c:dLbl>
              <c:idx val="161"/>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9-A762-4E3F-908D-CC98C9007F73}"/>
                </c:ext>
              </c:extLst>
            </c:dLbl>
            <c:dLbl>
              <c:idx val="162"/>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A-A762-4E3F-908D-CC98C9007F73}"/>
                </c:ext>
              </c:extLst>
            </c:dLbl>
            <c:dLbl>
              <c:idx val="163"/>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B-A762-4E3F-908D-CC98C9007F73}"/>
                </c:ext>
              </c:extLst>
            </c:dLbl>
            <c:dLbl>
              <c:idx val="16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C-A762-4E3F-908D-CC98C9007F73}"/>
                </c:ext>
              </c:extLst>
            </c:dLbl>
            <c:dLbl>
              <c:idx val="165"/>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D-A762-4E3F-908D-CC98C9007F73}"/>
                </c:ext>
              </c:extLst>
            </c:dLbl>
            <c:dLbl>
              <c:idx val="166"/>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E-A762-4E3F-908D-CC98C9007F73}"/>
                </c:ext>
              </c:extLst>
            </c:dLbl>
            <c:dLbl>
              <c:idx val="167"/>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5F-A762-4E3F-908D-CC98C9007F73}"/>
                </c:ext>
              </c:extLst>
            </c:dLbl>
            <c:dLbl>
              <c:idx val="168"/>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0-A762-4E3F-908D-CC98C9007F73}"/>
                </c:ext>
              </c:extLst>
            </c:dLbl>
            <c:dLbl>
              <c:idx val="169"/>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1-A762-4E3F-908D-CC98C9007F73}"/>
                </c:ext>
              </c:extLst>
            </c:dLbl>
            <c:dLbl>
              <c:idx val="170"/>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2-A762-4E3F-908D-CC98C9007F73}"/>
                </c:ext>
              </c:extLst>
            </c:dLbl>
            <c:dLbl>
              <c:idx val="171"/>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3-A762-4E3F-908D-CC98C9007F73}"/>
                </c:ext>
              </c:extLst>
            </c:dLbl>
            <c:dLbl>
              <c:idx val="172"/>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4-A762-4E3F-908D-CC98C9007F73}"/>
                </c:ext>
              </c:extLst>
            </c:dLbl>
            <c:dLbl>
              <c:idx val="173"/>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5-A762-4E3F-908D-CC98C9007F73}"/>
                </c:ext>
              </c:extLst>
            </c:dLbl>
            <c:dLbl>
              <c:idx val="17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6-A762-4E3F-908D-CC98C9007F73}"/>
                </c:ext>
              </c:extLst>
            </c:dLbl>
            <c:dLbl>
              <c:idx val="175"/>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7-A762-4E3F-908D-CC98C9007F73}"/>
                </c:ext>
              </c:extLst>
            </c:dLbl>
            <c:dLbl>
              <c:idx val="176"/>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8-A762-4E3F-908D-CC98C9007F73}"/>
                </c:ext>
              </c:extLst>
            </c:dLbl>
            <c:dLbl>
              <c:idx val="177"/>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9-A762-4E3F-908D-CC98C9007F73}"/>
                </c:ext>
              </c:extLst>
            </c:dLbl>
            <c:dLbl>
              <c:idx val="178"/>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A-A762-4E3F-908D-CC98C9007F73}"/>
                </c:ext>
              </c:extLst>
            </c:dLbl>
            <c:dLbl>
              <c:idx val="179"/>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B-A762-4E3F-908D-CC98C9007F73}"/>
                </c:ext>
              </c:extLst>
            </c:dLbl>
            <c:dLbl>
              <c:idx val="180"/>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16C-A762-4E3F-908D-CC98C9007F73}"/>
                </c:ext>
              </c:extLst>
            </c:dLbl>
            <c:dLbl>
              <c:idx val="181"/>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2-A762-4E3F-908D-CC98C9007F73}"/>
                </c:ext>
              </c:extLst>
            </c:dLbl>
            <c:dLbl>
              <c:idx val="182"/>
              <c:layout>
                <c:manualLayout>
                  <c:x val="0"/>
                  <c:y val="8.5205267234701787E-2"/>
                </c:manualLayout>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1-A0A6-4759-88DD-D037E1D4DC1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'Compressor Utili.Figure 10 &amp; 11'!$B$5:$B$187</c:f>
              <c:numCache>
                <c:formatCode>d\-mmm</c:formatCode>
                <c:ptCount val="183"/>
                <c:pt idx="0">
                  <c:v>45200</c:v>
                </c:pt>
                <c:pt idx="1">
                  <c:v>45201</c:v>
                </c:pt>
                <c:pt idx="2">
                  <c:v>45202</c:v>
                </c:pt>
                <c:pt idx="3">
                  <c:v>45203</c:v>
                </c:pt>
                <c:pt idx="4">
                  <c:v>45204</c:v>
                </c:pt>
                <c:pt idx="5">
                  <c:v>45205</c:v>
                </c:pt>
                <c:pt idx="6">
                  <c:v>45206</c:v>
                </c:pt>
                <c:pt idx="7">
                  <c:v>45207</c:v>
                </c:pt>
                <c:pt idx="8">
                  <c:v>45208</c:v>
                </c:pt>
                <c:pt idx="9">
                  <c:v>45209</c:v>
                </c:pt>
                <c:pt idx="10">
                  <c:v>45210</c:v>
                </c:pt>
                <c:pt idx="11">
                  <c:v>45211</c:v>
                </c:pt>
                <c:pt idx="12">
                  <c:v>45212</c:v>
                </c:pt>
                <c:pt idx="13">
                  <c:v>45213</c:v>
                </c:pt>
                <c:pt idx="14">
                  <c:v>45214</c:v>
                </c:pt>
                <c:pt idx="15">
                  <c:v>45215</c:v>
                </c:pt>
                <c:pt idx="16">
                  <c:v>45216</c:v>
                </c:pt>
                <c:pt idx="17">
                  <c:v>45217</c:v>
                </c:pt>
                <c:pt idx="18">
                  <c:v>45218</c:v>
                </c:pt>
                <c:pt idx="19">
                  <c:v>45219</c:v>
                </c:pt>
                <c:pt idx="20">
                  <c:v>45220</c:v>
                </c:pt>
                <c:pt idx="21">
                  <c:v>45221</c:v>
                </c:pt>
                <c:pt idx="22">
                  <c:v>45222</c:v>
                </c:pt>
                <c:pt idx="23">
                  <c:v>45223</c:v>
                </c:pt>
                <c:pt idx="24">
                  <c:v>45224</c:v>
                </c:pt>
                <c:pt idx="25">
                  <c:v>45225</c:v>
                </c:pt>
                <c:pt idx="26">
                  <c:v>45226</c:v>
                </c:pt>
                <c:pt idx="27">
                  <c:v>45227</c:v>
                </c:pt>
                <c:pt idx="28">
                  <c:v>45228</c:v>
                </c:pt>
                <c:pt idx="29">
                  <c:v>45229</c:v>
                </c:pt>
                <c:pt idx="30">
                  <c:v>45230</c:v>
                </c:pt>
                <c:pt idx="31">
                  <c:v>45231</c:v>
                </c:pt>
                <c:pt idx="32">
                  <c:v>45232</c:v>
                </c:pt>
                <c:pt idx="33">
                  <c:v>45233</c:v>
                </c:pt>
                <c:pt idx="34">
                  <c:v>45234</c:v>
                </c:pt>
                <c:pt idx="35">
                  <c:v>45235</c:v>
                </c:pt>
                <c:pt idx="36">
                  <c:v>45236</c:v>
                </c:pt>
                <c:pt idx="37">
                  <c:v>45237</c:v>
                </c:pt>
                <c:pt idx="38">
                  <c:v>45238</c:v>
                </c:pt>
                <c:pt idx="39">
                  <c:v>45239</c:v>
                </c:pt>
                <c:pt idx="40">
                  <c:v>45240</c:v>
                </c:pt>
                <c:pt idx="41">
                  <c:v>45241</c:v>
                </c:pt>
                <c:pt idx="42">
                  <c:v>45242</c:v>
                </c:pt>
                <c:pt idx="43">
                  <c:v>45243</c:v>
                </c:pt>
                <c:pt idx="44">
                  <c:v>45244</c:v>
                </c:pt>
                <c:pt idx="45">
                  <c:v>45245</c:v>
                </c:pt>
                <c:pt idx="46">
                  <c:v>45246</c:v>
                </c:pt>
                <c:pt idx="47">
                  <c:v>45247</c:v>
                </c:pt>
                <c:pt idx="48">
                  <c:v>45248</c:v>
                </c:pt>
                <c:pt idx="49">
                  <c:v>45249</c:v>
                </c:pt>
                <c:pt idx="50">
                  <c:v>45250</c:v>
                </c:pt>
                <c:pt idx="51">
                  <c:v>45251</c:v>
                </c:pt>
                <c:pt idx="52">
                  <c:v>45252</c:v>
                </c:pt>
                <c:pt idx="53">
                  <c:v>45253</c:v>
                </c:pt>
                <c:pt idx="54">
                  <c:v>45254</c:v>
                </c:pt>
                <c:pt idx="55">
                  <c:v>45255</c:v>
                </c:pt>
                <c:pt idx="56">
                  <c:v>45256</c:v>
                </c:pt>
                <c:pt idx="57">
                  <c:v>45257</c:v>
                </c:pt>
                <c:pt idx="58">
                  <c:v>45258</c:v>
                </c:pt>
                <c:pt idx="59">
                  <c:v>45259</c:v>
                </c:pt>
                <c:pt idx="60">
                  <c:v>45260</c:v>
                </c:pt>
                <c:pt idx="61">
                  <c:v>45261</c:v>
                </c:pt>
                <c:pt idx="62">
                  <c:v>45262</c:v>
                </c:pt>
                <c:pt idx="63">
                  <c:v>45263</c:v>
                </c:pt>
                <c:pt idx="64">
                  <c:v>45264</c:v>
                </c:pt>
                <c:pt idx="65">
                  <c:v>45265</c:v>
                </c:pt>
                <c:pt idx="66">
                  <c:v>45266</c:v>
                </c:pt>
                <c:pt idx="67">
                  <c:v>45267</c:v>
                </c:pt>
                <c:pt idx="68">
                  <c:v>45268</c:v>
                </c:pt>
                <c:pt idx="69">
                  <c:v>45269</c:v>
                </c:pt>
                <c:pt idx="70">
                  <c:v>45270</c:v>
                </c:pt>
                <c:pt idx="71">
                  <c:v>45271</c:v>
                </c:pt>
                <c:pt idx="72">
                  <c:v>45272</c:v>
                </c:pt>
                <c:pt idx="73">
                  <c:v>45273</c:v>
                </c:pt>
                <c:pt idx="74">
                  <c:v>45274</c:v>
                </c:pt>
                <c:pt idx="75">
                  <c:v>45275</c:v>
                </c:pt>
                <c:pt idx="76">
                  <c:v>45276</c:v>
                </c:pt>
                <c:pt idx="77">
                  <c:v>45277</c:v>
                </c:pt>
                <c:pt idx="78">
                  <c:v>45278</c:v>
                </c:pt>
                <c:pt idx="79">
                  <c:v>45279</c:v>
                </c:pt>
                <c:pt idx="80">
                  <c:v>45280</c:v>
                </c:pt>
                <c:pt idx="81">
                  <c:v>45281</c:v>
                </c:pt>
                <c:pt idx="82">
                  <c:v>45282</c:v>
                </c:pt>
                <c:pt idx="83">
                  <c:v>45283</c:v>
                </c:pt>
                <c:pt idx="84">
                  <c:v>45284</c:v>
                </c:pt>
                <c:pt idx="85">
                  <c:v>45285</c:v>
                </c:pt>
                <c:pt idx="86">
                  <c:v>45286</c:v>
                </c:pt>
                <c:pt idx="87">
                  <c:v>45287</c:v>
                </c:pt>
                <c:pt idx="88">
                  <c:v>45288</c:v>
                </c:pt>
                <c:pt idx="89">
                  <c:v>45289</c:v>
                </c:pt>
                <c:pt idx="90">
                  <c:v>45290</c:v>
                </c:pt>
                <c:pt idx="91">
                  <c:v>45291</c:v>
                </c:pt>
                <c:pt idx="92">
                  <c:v>45292</c:v>
                </c:pt>
                <c:pt idx="93">
                  <c:v>45293</c:v>
                </c:pt>
                <c:pt idx="94">
                  <c:v>45294</c:v>
                </c:pt>
                <c:pt idx="95">
                  <c:v>45295</c:v>
                </c:pt>
                <c:pt idx="96">
                  <c:v>45296</c:v>
                </c:pt>
                <c:pt idx="97">
                  <c:v>45297</c:v>
                </c:pt>
                <c:pt idx="98">
                  <c:v>45298</c:v>
                </c:pt>
                <c:pt idx="99">
                  <c:v>45299</c:v>
                </c:pt>
                <c:pt idx="100">
                  <c:v>45300</c:v>
                </c:pt>
                <c:pt idx="101">
                  <c:v>45301</c:v>
                </c:pt>
                <c:pt idx="102">
                  <c:v>45302</c:v>
                </c:pt>
                <c:pt idx="103">
                  <c:v>45303</c:v>
                </c:pt>
                <c:pt idx="104">
                  <c:v>45304</c:v>
                </c:pt>
                <c:pt idx="105">
                  <c:v>45305</c:v>
                </c:pt>
                <c:pt idx="106">
                  <c:v>45306</c:v>
                </c:pt>
                <c:pt idx="107">
                  <c:v>45307</c:v>
                </c:pt>
                <c:pt idx="108">
                  <c:v>45308</c:v>
                </c:pt>
                <c:pt idx="109">
                  <c:v>45309</c:v>
                </c:pt>
                <c:pt idx="110">
                  <c:v>45310</c:v>
                </c:pt>
                <c:pt idx="111">
                  <c:v>45311</c:v>
                </c:pt>
                <c:pt idx="112">
                  <c:v>45312</c:v>
                </c:pt>
                <c:pt idx="113">
                  <c:v>45313</c:v>
                </c:pt>
                <c:pt idx="114">
                  <c:v>45314</c:v>
                </c:pt>
                <c:pt idx="115">
                  <c:v>45315</c:v>
                </c:pt>
                <c:pt idx="116">
                  <c:v>45316</c:v>
                </c:pt>
                <c:pt idx="117">
                  <c:v>45317</c:v>
                </c:pt>
                <c:pt idx="118">
                  <c:v>45318</c:v>
                </c:pt>
                <c:pt idx="119">
                  <c:v>45319</c:v>
                </c:pt>
                <c:pt idx="120">
                  <c:v>45320</c:v>
                </c:pt>
                <c:pt idx="121">
                  <c:v>45321</c:v>
                </c:pt>
                <c:pt idx="122">
                  <c:v>45322</c:v>
                </c:pt>
                <c:pt idx="123">
                  <c:v>45323</c:v>
                </c:pt>
                <c:pt idx="124">
                  <c:v>45324</c:v>
                </c:pt>
                <c:pt idx="125">
                  <c:v>45325</c:v>
                </c:pt>
                <c:pt idx="126">
                  <c:v>45326</c:v>
                </c:pt>
                <c:pt idx="127">
                  <c:v>45327</c:v>
                </c:pt>
                <c:pt idx="128">
                  <c:v>45328</c:v>
                </c:pt>
                <c:pt idx="129">
                  <c:v>45329</c:v>
                </c:pt>
                <c:pt idx="130">
                  <c:v>45330</c:v>
                </c:pt>
                <c:pt idx="131">
                  <c:v>45331</c:v>
                </c:pt>
                <c:pt idx="132">
                  <c:v>45332</c:v>
                </c:pt>
                <c:pt idx="133">
                  <c:v>45333</c:v>
                </c:pt>
                <c:pt idx="134">
                  <c:v>45334</c:v>
                </c:pt>
                <c:pt idx="135">
                  <c:v>45335</c:v>
                </c:pt>
                <c:pt idx="136">
                  <c:v>45336</c:v>
                </c:pt>
                <c:pt idx="137">
                  <c:v>45337</c:v>
                </c:pt>
                <c:pt idx="138">
                  <c:v>45338</c:v>
                </c:pt>
                <c:pt idx="139">
                  <c:v>45339</c:v>
                </c:pt>
                <c:pt idx="140">
                  <c:v>45340</c:v>
                </c:pt>
                <c:pt idx="141">
                  <c:v>45341</c:v>
                </c:pt>
                <c:pt idx="142">
                  <c:v>45342</c:v>
                </c:pt>
                <c:pt idx="143">
                  <c:v>45343</c:v>
                </c:pt>
                <c:pt idx="144">
                  <c:v>45344</c:v>
                </c:pt>
                <c:pt idx="145">
                  <c:v>45345</c:v>
                </c:pt>
                <c:pt idx="146">
                  <c:v>45346</c:v>
                </c:pt>
                <c:pt idx="147">
                  <c:v>45347</c:v>
                </c:pt>
                <c:pt idx="148">
                  <c:v>45348</c:v>
                </c:pt>
                <c:pt idx="149">
                  <c:v>45349</c:v>
                </c:pt>
                <c:pt idx="150">
                  <c:v>45350</c:v>
                </c:pt>
                <c:pt idx="151">
                  <c:v>45351</c:v>
                </c:pt>
                <c:pt idx="152">
                  <c:v>45352</c:v>
                </c:pt>
                <c:pt idx="153">
                  <c:v>45353</c:v>
                </c:pt>
                <c:pt idx="154">
                  <c:v>45354</c:v>
                </c:pt>
                <c:pt idx="155">
                  <c:v>45355</c:v>
                </c:pt>
                <c:pt idx="156">
                  <c:v>45356</c:v>
                </c:pt>
                <c:pt idx="157">
                  <c:v>45357</c:v>
                </c:pt>
                <c:pt idx="158">
                  <c:v>45358</c:v>
                </c:pt>
                <c:pt idx="159">
                  <c:v>45359</c:v>
                </c:pt>
                <c:pt idx="160">
                  <c:v>45360</c:v>
                </c:pt>
                <c:pt idx="161">
                  <c:v>45361</c:v>
                </c:pt>
                <c:pt idx="162">
                  <c:v>45362</c:v>
                </c:pt>
                <c:pt idx="163">
                  <c:v>45363</c:v>
                </c:pt>
                <c:pt idx="164">
                  <c:v>45364</c:v>
                </c:pt>
                <c:pt idx="165">
                  <c:v>45365</c:v>
                </c:pt>
                <c:pt idx="166">
                  <c:v>45366</c:v>
                </c:pt>
                <c:pt idx="167">
                  <c:v>45367</c:v>
                </c:pt>
                <c:pt idx="168">
                  <c:v>45368</c:v>
                </c:pt>
                <c:pt idx="169">
                  <c:v>45369</c:v>
                </c:pt>
                <c:pt idx="170">
                  <c:v>45370</c:v>
                </c:pt>
                <c:pt idx="171">
                  <c:v>45371</c:v>
                </c:pt>
                <c:pt idx="172">
                  <c:v>45372</c:v>
                </c:pt>
                <c:pt idx="173">
                  <c:v>45373</c:v>
                </c:pt>
                <c:pt idx="174">
                  <c:v>45374</c:v>
                </c:pt>
                <c:pt idx="175">
                  <c:v>45375</c:v>
                </c:pt>
                <c:pt idx="176">
                  <c:v>45376</c:v>
                </c:pt>
                <c:pt idx="177">
                  <c:v>45377</c:v>
                </c:pt>
                <c:pt idx="178">
                  <c:v>45378</c:v>
                </c:pt>
                <c:pt idx="179">
                  <c:v>45379</c:v>
                </c:pt>
                <c:pt idx="180">
                  <c:v>45380</c:v>
                </c:pt>
                <c:pt idx="181">
                  <c:v>45381</c:v>
                </c:pt>
                <c:pt idx="182">
                  <c:v>45382</c:v>
                </c:pt>
              </c:numCache>
            </c:numRef>
          </c:cat>
          <c:val>
            <c:numRef>
              <c:f>'Compressor Utili.Figure 10 &amp; 11'!$E$5:$E$187</c:f>
              <c:numCache>
                <c:formatCode>_-* #,##0_-;\-* #,##0_-;_-* "-"??_-;_-@_-</c:formatCode>
                <c:ptCount val="183"/>
                <c:pt idx="0">
                  <c:v>25</c:v>
                </c:pt>
                <c:pt idx="1">
                  <c:v>51</c:v>
                </c:pt>
                <c:pt idx="2">
                  <c:v>74</c:v>
                </c:pt>
                <c:pt idx="3">
                  <c:v>89</c:v>
                </c:pt>
                <c:pt idx="4">
                  <c:v>135</c:v>
                </c:pt>
                <c:pt idx="5">
                  <c:v>183</c:v>
                </c:pt>
                <c:pt idx="6">
                  <c:v>231</c:v>
                </c:pt>
                <c:pt idx="7">
                  <c:v>279</c:v>
                </c:pt>
                <c:pt idx="8">
                  <c:v>330</c:v>
                </c:pt>
                <c:pt idx="9">
                  <c:v>381</c:v>
                </c:pt>
                <c:pt idx="10">
                  <c:v>429</c:v>
                </c:pt>
                <c:pt idx="11">
                  <c:v>469</c:v>
                </c:pt>
                <c:pt idx="12">
                  <c:v>505</c:v>
                </c:pt>
                <c:pt idx="13">
                  <c:v>556</c:v>
                </c:pt>
                <c:pt idx="14">
                  <c:v>604</c:v>
                </c:pt>
                <c:pt idx="15">
                  <c:v>653</c:v>
                </c:pt>
                <c:pt idx="16">
                  <c:v>697</c:v>
                </c:pt>
                <c:pt idx="17">
                  <c:v>745</c:v>
                </c:pt>
                <c:pt idx="18">
                  <c:v>794</c:v>
                </c:pt>
                <c:pt idx="19">
                  <c:v>856</c:v>
                </c:pt>
                <c:pt idx="20">
                  <c:v>924</c:v>
                </c:pt>
                <c:pt idx="21">
                  <c:v>996</c:v>
                </c:pt>
                <c:pt idx="22">
                  <c:v>1069</c:v>
                </c:pt>
                <c:pt idx="23">
                  <c:v>1142</c:v>
                </c:pt>
                <c:pt idx="24">
                  <c:v>1218</c:v>
                </c:pt>
                <c:pt idx="25">
                  <c:v>1276</c:v>
                </c:pt>
                <c:pt idx="26">
                  <c:v>1315</c:v>
                </c:pt>
                <c:pt idx="27">
                  <c:v>1370</c:v>
                </c:pt>
                <c:pt idx="28">
                  <c:v>1406</c:v>
                </c:pt>
                <c:pt idx="29">
                  <c:v>1441</c:v>
                </c:pt>
                <c:pt idx="30">
                  <c:v>1467</c:v>
                </c:pt>
                <c:pt idx="31">
                  <c:v>1484</c:v>
                </c:pt>
                <c:pt idx="32">
                  <c:v>1503</c:v>
                </c:pt>
                <c:pt idx="33">
                  <c:v>1527</c:v>
                </c:pt>
                <c:pt idx="34">
                  <c:v>1539</c:v>
                </c:pt>
                <c:pt idx="35">
                  <c:v>1539</c:v>
                </c:pt>
                <c:pt idx="36">
                  <c:v>1561</c:v>
                </c:pt>
                <c:pt idx="37">
                  <c:v>1615</c:v>
                </c:pt>
                <c:pt idx="38">
                  <c:v>1663</c:v>
                </c:pt>
                <c:pt idx="39">
                  <c:v>1731</c:v>
                </c:pt>
                <c:pt idx="40">
                  <c:v>1810</c:v>
                </c:pt>
                <c:pt idx="41">
                  <c:v>1893</c:v>
                </c:pt>
                <c:pt idx="42">
                  <c:v>1986</c:v>
                </c:pt>
                <c:pt idx="43">
                  <c:v>2086</c:v>
                </c:pt>
                <c:pt idx="44">
                  <c:v>2189</c:v>
                </c:pt>
                <c:pt idx="45">
                  <c:v>2291</c:v>
                </c:pt>
                <c:pt idx="46">
                  <c:v>2368</c:v>
                </c:pt>
                <c:pt idx="47">
                  <c:v>2440</c:v>
                </c:pt>
                <c:pt idx="48">
                  <c:v>2512</c:v>
                </c:pt>
                <c:pt idx="49">
                  <c:v>2585</c:v>
                </c:pt>
                <c:pt idx="50">
                  <c:v>2679</c:v>
                </c:pt>
                <c:pt idx="51">
                  <c:v>2807</c:v>
                </c:pt>
                <c:pt idx="52">
                  <c:v>2916</c:v>
                </c:pt>
                <c:pt idx="53">
                  <c:v>2990</c:v>
                </c:pt>
                <c:pt idx="54">
                  <c:v>3040</c:v>
                </c:pt>
                <c:pt idx="55">
                  <c:v>3140</c:v>
                </c:pt>
                <c:pt idx="56">
                  <c:v>3212</c:v>
                </c:pt>
                <c:pt idx="57">
                  <c:v>3282</c:v>
                </c:pt>
                <c:pt idx="58">
                  <c:v>3364</c:v>
                </c:pt>
                <c:pt idx="59">
                  <c:v>3420</c:v>
                </c:pt>
                <c:pt idx="60">
                  <c:v>3468</c:v>
                </c:pt>
                <c:pt idx="61">
                  <c:v>3535</c:v>
                </c:pt>
                <c:pt idx="62">
                  <c:v>3638</c:v>
                </c:pt>
                <c:pt idx="63">
                  <c:v>3759</c:v>
                </c:pt>
                <c:pt idx="64">
                  <c:v>3916</c:v>
                </c:pt>
                <c:pt idx="65">
                  <c:v>4034</c:v>
                </c:pt>
                <c:pt idx="66">
                  <c:v>4099</c:v>
                </c:pt>
                <c:pt idx="67">
                  <c:v>4179</c:v>
                </c:pt>
                <c:pt idx="68">
                  <c:v>4271</c:v>
                </c:pt>
                <c:pt idx="69">
                  <c:v>4415</c:v>
                </c:pt>
                <c:pt idx="70">
                  <c:v>4563</c:v>
                </c:pt>
                <c:pt idx="71">
                  <c:v>4740</c:v>
                </c:pt>
                <c:pt idx="72">
                  <c:v>4922</c:v>
                </c:pt>
                <c:pt idx="73">
                  <c:v>5067</c:v>
                </c:pt>
                <c:pt idx="74">
                  <c:v>5219</c:v>
                </c:pt>
                <c:pt idx="75">
                  <c:v>5346</c:v>
                </c:pt>
                <c:pt idx="76">
                  <c:v>5432</c:v>
                </c:pt>
                <c:pt idx="77">
                  <c:v>5507</c:v>
                </c:pt>
                <c:pt idx="78">
                  <c:v>5560</c:v>
                </c:pt>
                <c:pt idx="79">
                  <c:v>5608</c:v>
                </c:pt>
                <c:pt idx="80">
                  <c:v>5663</c:v>
                </c:pt>
                <c:pt idx="81">
                  <c:v>5691</c:v>
                </c:pt>
                <c:pt idx="82">
                  <c:v>5715</c:v>
                </c:pt>
                <c:pt idx="83">
                  <c:v>5732</c:v>
                </c:pt>
                <c:pt idx="84">
                  <c:v>5746</c:v>
                </c:pt>
                <c:pt idx="85">
                  <c:v>5766</c:v>
                </c:pt>
                <c:pt idx="86">
                  <c:v>5810</c:v>
                </c:pt>
                <c:pt idx="87">
                  <c:v>5841</c:v>
                </c:pt>
                <c:pt idx="88">
                  <c:v>5866</c:v>
                </c:pt>
                <c:pt idx="89">
                  <c:v>5890</c:v>
                </c:pt>
                <c:pt idx="90">
                  <c:v>5915</c:v>
                </c:pt>
                <c:pt idx="91">
                  <c:v>5932</c:v>
                </c:pt>
                <c:pt idx="92">
                  <c:v>5950</c:v>
                </c:pt>
                <c:pt idx="93">
                  <c:v>5972</c:v>
                </c:pt>
                <c:pt idx="94">
                  <c:v>6033</c:v>
                </c:pt>
                <c:pt idx="95">
                  <c:v>6090</c:v>
                </c:pt>
                <c:pt idx="96">
                  <c:v>6120</c:v>
                </c:pt>
                <c:pt idx="97">
                  <c:v>6150</c:v>
                </c:pt>
                <c:pt idx="98">
                  <c:v>6202</c:v>
                </c:pt>
                <c:pt idx="99">
                  <c:v>6300</c:v>
                </c:pt>
                <c:pt idx="100">
                  <c:v>6417</c:v>
                </c:pt>
                <c:pt idx="101">
                  <c:v>6536</c:v>
                </c:pt>
                <c:pt idx="102">
                  <c:v>6664</c:v>
                </c:pt>
                <c:pt idx="103">
                  <c:v>6778</c:v>
                </c:pt>
                <c:pt idx="104">
                  <c:v>6898</c:v>
                </c:pt>
                <c:pt idx="105">
                  <c:v>7028</c:v>
                </c:pt>
                <c:pt idx="106">
                  <c:v>7144</c:v>
                </c:pt>
                <c:pt idx="107">
                  <c:v>7239</c:v>
                </c:pt>
                <c:pt idx="108">
                  <c:v>7339</c:v>
                </c:pt>
                <c:pt idx="109">
                  <c:v>7453</c:v>
                </c:pt>
                <c:pt idx="110">
                  <c:v>7591</c:v>
                </c:pt>
                <c:pt idx="111">
                  <c:v>7714</c:v>
                </c:pt>
                <c:pt idx="112">
                  <c:v>7848</c:v>
                </c:pt>
                <c:pt idx="113">
                  <c:v>7975</c:v>
                </c:pt>
                <c:pt idx="114">
                  <c:v>8070</c:v>
                </c:pt>
                <c:pt idx="115">
                  <c:v>8159</c:v>
                </c:pt>
                <c:pt idx="116">
                  <c:v>8251</c:v>
                </c:pt>
                <c:pt idx="117">
                  <c:v>8357</c:v>
                </c:pt>
                <c:pt idx="118">
                  <c:v>8458</c:v>
                </c:pt>
                <c:pt idx="119">
                  <c:v>8555</c:v>
                </c:pt>
                <c:pt idx="120">
                  <c:v>8643</c:v>
                </c:pt>
                <c:pt idx="121">
                  <c:v>8737</c:v>
                </c:pt>
                <c:pt idx="122">
                  <c:v>8824</c:v>
                </c:pt>
                <c:pt idx="123">
                  <c:v>8918</c:v>
                </c:pt>
                <c:pt idx="124">
                  <c:v>9023</c:v>
                </c:pt>
                <c:pt idx="125">
                  <c:v>9178</c:v>
                </c:pt>
                <c:pt idx="126">
                  <c:v>9302</c:v>
                </c:pt>
                <c:pt idx="127">
                  <c:v>9442</c:v>
                </c:pt>
                <c:pt idx="128">
                  <c:v>9632</c:v>
                </c:pt>
                <c:pt idx="129">
                  <c:v>9835</c:v>
                </c:pt>
                <c:pt idx="130">
                  <c:v>10042</c:v>
                </c:pt>
                <c:pt idx="131">
                  <c:v>10234</c:v>
                </c:pt>
                <c:pt idx="132">
                  <c:v>10406</c:v>
                </c:pt>
                <c:pt idx="133">
                  <c:v>10553</c:v>
                </c:pt>
                <c:pt idx="134">
                  <c:v>10669</c:v>
                </c:pt>
                <c:pt idx="135">
                  <c:v>10774</c:v>
                </c:pt>
                <c:pt idx="136">
                  <c:v>10900</c:v>
                </c:pt>
                <c:pt idx="137">
                  <c:v>11012</c:v>
                </c:pt>
                <c:pt idx="138">
                  <c:v>11108</c:v>
                </c:pt>
                <c:pt idx="139">
                  <c:v>11238</c:v>
                </c:pt>
                <c:pt idx="140">
                  <c:v>11320</c:v>
                </c:pt>
                <c:pt idx="141">
                  <c:v>11385</c:v>
                </c:pt>
                <c:pt idx="142">
                  <c:v>11494</c:v>
                </c:pt>
                <c:pt idx="143">
                  <c:v>11628</c:v>
                </c:pt>
                <c:pt idx="144">
                  <c:v>11698</c:v>
                </c:pt>
                <c:pt idx="145">
                  <c:v>11806</c:v>
                </c:pt>
                <c:pt idx="146">
                  <c:v>11965</c:v>
                </c:pt>
                <c:pt idx="147">
                  <c:v>12124</c:v>
                </c:pt>
                <c:pt idx="148">
                  <c:v>12269</c:v>
                </c:pt>
                <c:pt idx="149">
                  <c:v>12420</c:v>
                </c:pt>
                <c:pt idx="150">
                  <c:v>12565</c:v>
                </c:pt>
                <c:pt idx="151">
                  <c:v>12637</c:v>
                </c:pt>
                <c:pt idx="152">
                  <c:v>12714</c:v>
                </c:pt>
                <c:pt idx="153">
                  <c:v>12867</c:v>
                </c:pt>
                <c:pt idx="154">
                  <c:v>13019</c:v>
                </c:pt>
                <c:pt idx="155">
                  <c:v>13160</c:v>
                </c:pt>
                <c:pt idx="156">
                  <c:v>13303</c:v>
                </c:pt>
                <c:pt idx="157">
                  <c:v>13446</c:v>
                </c:pt>
                <c:pt idx="158">
                  <c:v>13487</c:v>
                </c:pt>
                <c:pt idx="159">
                  <c:v>13512</c:v>
                </c:pt>
                <c:pt idx="160">
                  <c:v>13560</c:v>
                </c:pt>
                <c:pt idx="161">
                  <c:v>13610</c:v>
                </c:pt>
                <c:pt idx="162">
                  <c:v>13664</c:v>
                </c:pt>
                <c:pt idx="163">
                  <c:v>13748</c:v>
                </c:pt>
                <c:pt idx="164">
                  <c:v>13824</c:v>
                </c:pt>
                <c:pt idx="165">
                  <c:v>13896</c:v>
                </c:pt>
                <c:pt idx="166">
                  <c:v>13955</c:v>
                </c:pt>
                <c:pt idx="167">
                  <c:v>14003</c:v>
                </c:pt>
                <c:pt idx="168">
                  <c:v>14062</c:v>
                </c:pt>
                <c:pt idx="169">
                  <c:v>14115</c:v>
                </c:pt>
                <c:pt idx="170">
                  <c:v>14163</c:v>
                </c:pt>
                <c:pt idx="171">
                  <c:v>14238</c:v>
                </c:pt>
                <c:pt idx="172">
                  <c:v>14278</c:v>
                </c:pt>
                <c:pt idx="173">
                  <c:v>14302</c:v>
                </c:pt>
                <c:pt idx="174">
                  <c:v>14326</c:v>
                </c:pt>
                <c:pt idx="175">
                  <c:v>14329</c:v>
                </c:pt>
                <c:pt idx="176">
                  <c:v>14340</c:v>
                </c:pt>
                <c:pt idx="177">
                  <c:v>14366</c:v>
                </c:pt>
                <c:pt idx="178">
                  <c:v>14390</c:v>
                </c:pt>
                <c:pt idx="179">
                  <c:v>14413</c:v>
                </c:pt>
                <c:pt idx="180">
                  <c:v>14416</c:v>
                </c:pt>
                <c:pt idx="181">
                  <c:v>14416</c:v>
                </c:pt>
                <c:pt idx="182">
                  <c:v>14416</c:v>
                </c:pt>
              </c:numCache>
            </c:numRef>
          </c:val>
          <c:smooth val="0"/>
          <c:extLst>
            <c:ext xmlns:c15="http://schemas.microsoft.com/office/drawing/2012/chart" uri="{02D57815-91ED-43cb-92C2-25804820EDAC}">
              <c15:datalabelsRange>
                <c15:f>'Compressor Utili.Figure 10 &amp; 11'!$E$187</c15:f>
                <c15:dlblRangeCache>
                  <c:ptCount val="1"/>
                  <c:pt idx="0">
                    <c:v> 14,416 </c:v>
                  </c:pt>
                </c15:dlblRangeCache>
              </c15:datalabelsRange>
            </c:ext>
            <c:ext xmlns:c16="http://schemas.microsoft.com/office/drawing/2014/chart" uri="{C3380CC4-5D6E-409C-BE32-E72D297353CC}">
              <c16:uniqueId val="{00000002-3C49-44B4-85B0-96583CE01831}"/>
            </c:ext>
          </c:extLst>
        </c:ser>
        <c:ser>
          <c:idx val="3"/>
          <c:order val="3"/>
          <c:tx>
            <c:strRef>
              <c:f>'Compressor Utili.Figure 10 &amp; 11'!$F$4</c:f>
              <c:strCache>
                <c:ptCount val="1"/>
                <c:pt idx="0">
                  <c:v>2025/26</c:v>
                </c:pt>
              </c:strCache>
            </c:strRef>
          </c:tx>
          <c:spPr>
            <a:ln w="28575" cap="rnd">
              <a:solidFill>
                <a:schemeClr val="accent4"/>
              </a:solidFill>
              <a:round/>
            </a:ln>
            <a:effectLst/>
          </c:spPr>
          <c:marker>
            <c:symbol val="none"/>
          </c:marker>
          <c:dLbls>
            <c:dLbl>
              <c:idx val="0"/>
              <c:layout>
                <c:manualLayout>
                  <c:x val="0.79962807996280805"/>
                  <c:y val="-0.63516653756777697"/>
                </c:manualLayout>
              </c:layout>
              <c:tx>
                <c:rich>
                  <a:bodyPr/>
                  <a:lstStyle/>
                  <a:p>
                    <a:fld id="{292E2987-E422-4D54-B9DB-9D914C4541CE}"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A762-4E3F-908D-CC98C9007F73}"/>
                </c:ext>
              </c:extLst>
            </c:dLbl>
            <c:dLbl>
              <c:idx val="1"/>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4-A762-4E3F-908D-CC98C9007F73}"/>
                </c:ext>
              </c:extLst>
            </c:dLbl>
            <c:dLbl>
              <c:idx val="2"/>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5-A762-4E3F-908D-CC98C9007F73}"/>
                </c:ext>
              </c:extLst>
            </c:dLbl>
            <c:dLbl>
              <c:idx val="3"/>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6-A762-4E3F-908D-CC98C9007F73}"/>
                </c:ext>
              </c:extLst>
            </c:dLbl>
            <c:dLbl>
              <c:idx val="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7-A762-4E3F-908D-CC98C9007F73}"/>
                </c:ext>
              </c:extLst>
            </c:dLbl>
            <c:dLbl>
              <c:idx val="5"/>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8-A762-4E3F-908D-CC98C9007F73}"/>
                </c:ext>
              </c:extLst>
            </c:dLbl>
            <c:dLbl>
              <c:idx val="6"/>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9-A762-4E3F-908D-CC98C9007F73}"/>
                </c:ext>
              </c:extLst>
            </c:dLbl>
            <c:dLbl>
              <c:idx val="7"/>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A-A762-4E3F-908D-CC98C9007F73}"/>
                </c:ext>
              </c:extLst>
            </c:dLbl>
            <c:dLbl>
              <c:idx val="8"/>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B-A762-4E3F-908D-CC98C9007F73}"/>
                </c:ext>
              </c:extLst>
            </c:dLbl>
            <c:dLbl>
              <c:idx val="9"/>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C-A762-4E3F-908D-CC98C9007F73}"/>
                </c:ext>
              </c:extLst>
            </c:dLbl>
            <c:dLbl>
              <c:idx val="10"/>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D-A762-4E3F-908D-CC98C9007F73}"/>
                </c:ext>
              </c:extLst>
            </c:dLbl>
            <c:dLbl>
              <c:idx val="11"/>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E-A762-4E3F-908D-CC98C9007F73}"/>
                </c:ext>
              </c:extLst>
            </c:dLbl>
            <c:dLbl>
              <c:idx val="12"/>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F-A762-4E3F-908D-CC98C9007F73}"/>
                </c:ext>
              </c:extLst>
            </c:dLbl>
            <c:dLbl>
              <c:idx val="13"/>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0-A762-4E3F-908D-CC98C9007F73}"/>
                </c:ext>
              </c:extLst>
            </c:dLbl>
            <c:dLbl>
              <c:idx val="1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1-A762-4E3F-908D-CC98C9007F73}"/>
                </c:ext>
              </c:extLst>
            </c:dLbl>
            <c:dLbl>
              <c:idx val="15"/>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2-A762-4E3F-908D-CC98C9007F73}"/>
                </c:ext>
              </c:extLst>
            </c:dLbl>
            <c:dLbl>
              <c:idx val="16"/>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3-A762-4E3F-908D-CC98C9007F73}"/>
                </c:ext>
              </c:extLst>
            </c:dLbl>
            <c:dLbl>
              <c:idx val="17"/>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4-A762-4E3F-908D-CC98C9007F73}"/>
                </c:ext>
              </c:extLst>
            </c:dLbl>
            <c:dLbl>
              <c:idx val="18"/>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5-A762-4E3F-908D-CC98C9007F73}"/>
                </c:ext>
              </c:extLst>
            </c:dLbl>
            <c:dLbl>
              <c:idx val="19"/>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6-A762-4E3F-908D-CC98C9007F73}"/>
                </c:ext>
              </c:extLst>
            </c:dLbl>
            <c:dLbl>
              <c:idx val="20"/>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7-A762-4E3F-908D-CC98C9007F73}"/>
                </c:ext>
              </c:extLst>
            </c:dLbl>
            <c:dLbl>
              <c:idx val="21"/>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8-A762-4E3F-908D-CC98C9007F73}"/>
                </c:ext>
              </c:extLst>
            </c:dLbl>
            <c:dLbl>
              <c:idx val="22"/>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9-A762-4E3F-908D-CC98C9007F73}"/>
                </c:ext>
              </c:extLst>
            </c:dLbl>
            <c:dLbl>
              <c:idx val="23"/>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A-A762-4E3F-908D-CC98C9007F73}"/>
                </c:ext>
              </c:extLst>
            </c:dLbl>
            <c:dLbl>
              <c:idx val="2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B-A762-4E3F-908D-CC98C9007F73}"/>
                </c:ext>
              </c:extLst>
            </c:dLbl>
            <c:dLbl>
              <c:idx val="25"/>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C-A762-4E3F-908D-CC98C9007F73}"/>
                </c:ext>
              </c:extLst>
            </c:dLbl>
            <c:dLbl>
              <c:idx val="26"/>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D-A762-4E3F-908D-CC98C9007F73}"/>
                </c:ext>
              </c:extLst>
            </c:dLbl>
            <c:dLbl>
              <c:idx val="27"/>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E-A762-4E3F-908D-CC98C9007F73}"/>
                </c:ext>
              </c:extLst>
            </c:dLbl>
            <c:dLbl>
              <c:idx val="28"/>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F-A762-4E3F-908D-CC98C9007F73}"/>
                </c:ext>
              </c:extLst>
            </c:dLbl>
            <c:dLbl>
              <c:idx val="29"/>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0-A762-4E3F-908D-CC98C9007F73}"/>
                </c:ext>
              </c:extLst>
            </c:dLbl>
            <c:dLbl>
              <c:idx val="30"/>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1-A762-4E3F-908D-CC98C9007F73}"/>
                </c:ext>
              </c:extLst>
            </c:dLbl>
            <c:dLbl>
              <c:idx val="31"/>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2-A762-4E3F-908D-CC98C9007F73}"/>
                </c:ext>
              </c:extLst>
            </c:dLbl>
            <c:dLbl>
              <c:idx val="32"/>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3-A762-4E3F-908D-CC98C9007F73}"/>
                </c:ext>
              </c:extLst>
            </c:dLbl>
            <c:dLbl>
              <c:idx val="33"/>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4-A762-4E3F-908D-CC98C9007F73}"/>
                </c:ext>
              </c:extLst>
            </c:dLbl>
            <c:dLbl>
              <c:idx val="3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5-A762-4E3F-908D-CC98C9007F73}"/>
                </c:ext>
              </c:extLst>
            </c:dLbl>
            <c:dLbl>
              <c:idx val="35"/>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6-A762-4E3F-908D-CC98C9007F73}"/>
                </c:ext>
              </c:extLst>
            </c:dLbl>
            <c:dLbl>
              <c:idx val="36"/>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7-A762-4E3F-908D-CC98C9007F73}"/>
                </c:ext>
              </c:extLst>
            </c:dLbl>
            <c:dLbl>
              <c:idx val="37"/>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8-A762-4E3F-908D-CC98C9007F73}"/>
                </c:ext>
              </c:extLst>
            </c:dLbl>
            <c:dLbl>
              <c:idx val="38"/>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9-A762-4E3F-908D-CC98C9007F73}"/>
                </c:ext>
              </c:extLst>
            </c:dLbl>
            <c:dLbl>
              <c:idx val="39"/>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A-A762-4E3F-908D-CC98C9007F73}"/>
                </c:ext>
              </c:extLst>
            </c:dLbl>
            <c:dLbl>
              <c:idx val="40"/>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B-A762-4E3F-908D-CC98C9007F73}"/>
                </c:ext>
              </c:extLst>
            </c:dLbl>
            <c:dLbl>
              <c:idx val="41"/>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C-A762-4E3F-908D-CC98C9007F73}"/>
                </c:ext>
              </c:extLst>
            </c:dLbl>
            <c:dLbl>
              <c:idx val="42"/>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D-A762-4E3F-908D-CC98C9007F73}"/>
                </c:ext>
              </c:extLst>
            </c:dLbl>
            <c:dLbl>
              <c:idx val="43"/>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E-A762-4E3F-908D-CC98C9007F73}"/>
                </c:ext>
              </c:extLst>
            </c:dLbl>
            <c:dLbl>
              <c:idx val="4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F-A762-4E3F-908D-CC98C9007F73}"/>
                </c:ext>
              </c:extLst>
            </c:dLbl>
            <c:dLbl>
              <c:idx val="45"/>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0-A762-4E3F-908D-CC98C9007F73}"/>
                </c:ext>
              </c:extLst>
            </c:dLbl>
            <c:dLbl>
              <c:idx val="46"/>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1-A762-4E3F-908D-CC98C9007F73}"/>
                </c:ext>
              </c:extLst>
            </c:dLbl>
            <c:dLbl>
              <c:idx val="47"/>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2-A762-4E3F-908D-CC98C9007F73}"/>
                </c:ext>
              </c:extLst>
            </c:dLbl>
            <c:dLbl>
              <c:idx val="48"/>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3-A762-4E3F-908D-CC98C9007F73}"/>
                </c:ext>
              </c:extLst>
            </c:dLbl>
            <c:dLbl>
              <c:idx val="49"/>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4-A762-4E3F-908D-CC98C9007F73}"/>
                </c:ext>
              </c:extLst>
            </c:dLbl>
            <c:dLbl>
              <c:idx val="50"/>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5-A762-4E3F-908D-CC98C9007F73}"/>
                </c:ext>
              </c:extLst>
            </c:dLbl>
            <c:dLbl>
              <c:idx val="51"/>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6-A762-4E3F-908D-CC98C9007F73}"/>
                </c:ext>
              </c:extLst>
            </c:dLbl>
            <c:dLbl>
              <c:idx val="52"/>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7-A762-4E3F-908D-CC98C9007F73}"/>
                </c:ext>
              </c:extLst>
            </c:dLbl>
            <c:dLbl>
              <c:idx val="53"/>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8-A762-4E3F-908D-CC98C9007F73}"/>
                </c:ext>
              </c:extLst>
            </c:dLbl>
            <c:dLbl>
              <c:idx val="5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9-A762-4E3F-908D-CC98C9007F73}"/>
                </c:ext>
              </c:extLst>
            </c:dLbl>
            <c:dLbl>
              <c:idx val="55"/>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A-A762-4E3F-908D-CC98C9007F73}"/>
                </c:ext>
              </c:extLst>
            </c:dLbl>
            <c:dLbl>
              <c:idx val="56"/>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B-A762-4E3F-908D-CC98C9007F73}"/>
                </c:ext>
              </c:extLst>
            </c:dLbl>
            <c:dLbl>
              <c:idx val="57"/>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C-A762-4E3F-908D-CC98C9007F73}"/>
                </c:ext>
              </c:extLst>
            </c:dLbl>
            <c:dLbl>
              <c:idx val="58"/>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D-A762-4E3F-908D-CC98C9007F73}"/>
                </c:ext>
              </c:extLst>
            </c:dLbl>
            <c:dLbl>
              <c:idx val="59"/>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E-A762-4E3F-908D-CC98C9007F73}"/>
                </c:ext>
              </c:extLst>
            </c:dLbl>
            <c:dLbl>
              <c:idx val="60"/>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F-A762-4E3F-908D-CC98C9007F73}"/>
                </c:ext>
              </c:extLst>
            </c:dLbl>
            <c:dLbl>
              <c:idx val="61"/>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0-A762-4E3F-908D-CC98C9007F73}"/>
                </c:ext>
              </c:extLst>
            </c:dLbl>
            <c:dLbl>
              <c:idx val="62"/>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1-A762-4E3F-908D-CC98C9007F73}"/>
                </c:ext>
              </c:extLst>
            </c:dLbl>
            <c:dLbl>
              <c:idx val="63"/>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2-A762-4E3F-908D-CC98C9007F73}"/>
                </c:ext>
              </c:extLst>
            </c:dLbl>
            <c:dLbl>
              <c:idx val="6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3-A762-4E3F-908D-CC98C9007F73}"/>
                </c:ext>
              </c:extLst>
            </c:dLbl>
            <c:dLbl>
              <c:idx val="65"/>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4-A762-4E3F-908D-CC98C9007F73}"/>
                </c:ext>
              </c:extLst>
            </c:dLbl>
            <c:dLbl>
              <c:idx val="66"/>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5-A762-4E3F-908D-CC98C9007F73}"/>
                </c:ext>
              </c:extLst>
            </c:dLbl>
            <c:dLbl>
              <c:idx val="67"/>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6-A762-4E3F-908D-CC98C9007F73}"/>
                </c:ext>
              </c:extLst>
            </c:dLbl>
            <c:dLbl>
              <c:idx val="68"/>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7-A762-4E3F-908D-CC98C9007F73}"/>
                </c:ext>
              </c:extLst>
            </c:dLbl>
            <c:dLbl>
              <c:idx val="69"/>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8-A762-4E3F-908D-CC98C9007F73}"/>
                </c:ext>
              </c:extLst>
            </c:dLbl>
            <c:dLbl>
              <c:idx val="70"/>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9-A762-4E3F-908D-CC98C9007F73}"/>
                </c:ext>
              </c:extLst>
            </c:dLbl>
            <c:dLbl>
              <c:idx val="71"/>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A-A762-4E3F-908D-CC98C9007F73}"/>
                </c:ext>
              </c:extLst>
            </c:dLbl>
            <c:dLbl>
              <c:idx val="72"/>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B-A762-4E3F-908D-CC98C9007F73}"/>
                </c:ext>
              </c:extLst>
            </c:dLbl>
            <c:dLbl>
              <c:idx val="73"/>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C-A762-4E3F-908D-CC98C9007F73}"/>
                </c:ext>
              </c:extLst>
            </c:dLbl>
            <c:dLbl>
              <c:idx val="7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D-A762-4E3F-908D-CC98C9007F73}"/>
                </c:ext>
              </c:extLst>
            </c:dLbl>
            <c:dLbl>
              <c:idx val="75"/>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E-A762-4E3F-908D-CC98C9007F73}"/>
                </c:ext>
              </c:extLst>
            </c:dLbl>
            <c:dLbl>
              <c:idx val="76"/>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F-A762-4E3F-908D-CC98C9007F73}"/>
                </c:ext>
              </c:extLst>
            </c:dLbl>
            <c:dLbl>
              <c:idx val="77"/>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0-A762-4E3F-908D-CC98C9007F73}"/>
                </c:ext>
              </c:extLst>
            </c:dLbl>
            <c:dLbl>
              <c:idx val="78"/>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1-A762-4E3F-908D-CC98C9007F73}"/>
                </c:ext>
              </c:extLst>
            </c:dLbl>
            <c:dLbl>
              <c:idx val="79"/>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2-A762-4E3F-908D-CC98C9007F73}"/>
                </c:ext>
              </c:extLst>
            </c:dLbl>
            <c:dLbl>
              <c:idx val="80"/>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3-A762-4E3F-908D-CC98C9007F73}"/>
                </c:ext>
              </c:extLst>
            </c:dLbl>
            <c:dLbl>
              <c:idx val="81"/>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4-A762-4E3F-908D-CC98C9007F73}"/>
                </c:ext>
              </c:extLst>
            </c:dLbl>
            <c:dLbl>
              <c:idx val="82"/>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5-A762-4E3F-908D-CC98C9007F73}"/>
                </c:ext>
              </c:extLst>
            </c:dLbl>
            <c:dLbl>
              <c:idx val="83"/>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6-A762-4E3F-908D-CC98C9007F73}"/>
                </c:ext>
              </c:extLst>
            </c:dLbl>
            <c:dLbl>
              <c:idx val="8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7-A762-4E3F-908D-CC98C9007F73}"/>
                </c:ext>
              </c:extLst>
            </c:dLbl>
            <c:dLbl>
              <c:idx val="85"/>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8-A762-4E3F-908D-CC98C9007F73}"/>
                </c:ext>
              </c:extLst>
            </c:dLbl>
            <c:dLbl>
              <c:idx val="86"/>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9-A762-4E3F-908D-CC98C9007F73}"/>
                </c:ext>
              </c:extLst>
            </c:dLbl>
            <c:dLbl>
              <c:idx val="87"/>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A-A762-4E3F-908D-CC98C9007F73}"/>
                </c:ext>
              </c:extLst>
            </c:dLbl>
            <c:dLbl>
              <c:idx val="88"/>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B-A762-4E3F-908D-CC98C9007F73}"/>
                </c:ext>
              </c:extLst>
            </c:dLbl>
            <c:dLbl>
              <c:idx val="89"/>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C-A762-4E3F-908D-CC98C9007F73}"/>
                </c:ext>
              </c:extLst>
            </c:dLbl>
            <c:dLbl>
              <c:idx val="90"/>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D-A762-4E3F-908D-CC98C9007F73}"/>
                </c:ext>
              </c:extLst>
            </c:dLbl>
            <c:dLbl>
              <c:idx val="91"/>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E-A762-4E3F-908D-CC98C9007F73}"/>
                </c:ext>
              </c:extLst>
            </c:dLbl>
            <c:dLbl>
              <c:idx val="92"/>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F-A762-4E3F-908D-CC98C9007F73}"/>
                </c:ext>
              </c:extLst>
            </c:dLbl>
            <c:dLbl>
              <c:idx val="93"/>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0-A762-4E3F-908D-CC98C9007F73}"/>
                </c:ext>
              </c:extLst>
            </c:dLbl>
            <c:dLbl>
              <c:idx val="9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1-A762-4E3F-908D-CC98C9007F73}"/>
                </c:ext>
              </c:extLst>
            </c:dLbl>
            <c:dLbl>
              <c:idx val="95"/>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2-A762-4E3F-908D-CC98C9007F73}"/>
                </c:ext>
              </c:extLst>
            </c:dLbl>
            <c:dLbl>
              <c:idx val="96"/>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3-A762-4E3F-908D-CC98C9007F73}"/>
                </c:ext>
              </c:extLst>
            </c:dLbl>
            <c:dLbl>
              <c:idx val="97"/>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4-A762-4E3F-908D-CC98C9007F73}"/>
                </c:ext>
              </c:extLst>
            </c:dLbl>
            <c:dLbl>
              <c:idx val="98"/>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5-A762-4E3F-908D-CC98C9007F73}"/>
                </c:ext>
              </c:extLst>
            </c:dLbl>
            <c:dLbl>
              <c:idx val="99"/>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6-A762-4E3F-908D-CC98C9007F73}"/>
                </c:ext>
              </c:extLst>
            </c:dLbl>
            <c:dLbl>
              <c:idx val="100"/>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7-A762-4E3F-908D-CC98C9007F73}"/>
                </c:ext>
              </c:extLst>
            </c:dLbl>
            <c:dLbl>
              <c:idx val="101"/>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8-A762-4E3F-908D-CC98C9007F73}"/>
                </c:ext>
              </c:extLst>
            </c:dLbl>
            <c:dLbl>
              <c:idx val="102"/>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9-A762-4E3F-908D-CC98C9007F73}"/>
                </c:ext>
              </c:extLst>
            </c:dLbl>
            <c:dLbl>
              <c:idx val="103"/>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A-A762-4E3F-908D-CC98C9007F73}"/>
                </c:ext>
              </c:extLst>
            </c:dLbl>
            <c:dLbl>
              <c:idx val="10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B-A762-4E3F-908D-CC98C9007F73}"/>
                </c:ext>
              </c:extLst>
            </c:dLbl>
            <c:dLbl>
              <c:idx val="105"/>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C-A762-4E3F-908D-CC98C9007F73}"/>
                </c:ext>
              </c:extLst>
            </c:dLbl>
            <c:dLbl>
              <c:idx val="106"/>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D-A762-4E3F-908D-CC98C9007F73}"/>
                </c:ext>
              </c:extLst>
            </c:dLbl>
            <c:dLbl>
              <c:idx val="107"/>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E-A762-4E3F-908D-CC98C9007F73}"/>
                </c:ext>
              </c:extLst>
            </c:dLbl>
            <c:dLbl>
              <c:idx val="108"/>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F-A762-4E3F-908D-CC98C9007F73}"/>
                </c:ext>
              </c:extLst>
            </c:dLbl>
            <c:dLbl>
              <c:idx val="109"/>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0-A762-4E3F-908D-CC98C9007F73}"/>
                </c:ext>
              </c:extLst>
            </c:dLbl>
            <c:dLbl>
              <c:idx val="110"/>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1-A762-4E3F-908D-CC98C9007F73}"/>
                </c:ext>
              </c:extLst>
            </c:dLbl>
            <c:dLbl>
              <c:idx val="111"/>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2-A762-4E3F-908D-CC98C9007F73}"/>
                </c:ext>
              </c:extLst>
            </c:dLbl>
            <c:dLbl>
              <c:idx val="112"/>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3-A762-4E3F-908D-CC98C9007F73}"/>
                </c:ext>
              </c:extLst>
            </c:dLbl>
            <c:dLbl>
              <c:idx val="113"/>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4-A762-4E3F-908D-CC98C9007F73}"/>
                </c:ext>
              </c:extLst>
            </c:dLbl>
            <c:dLbl>
              <c:idx val="11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5-A762-4E3F-908D-CC98C9007F73}"/>
                </c:ext>
              </c:extLst>
            </c:dLbl>
            <c:dLbl>
              <c:idx val="115"/>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6-A762-4E3F-908D-CC98C9007F73}"/>
                </c:ext>
              </c:extLst>
            </c:dLbl>
            <c:dLbl>
              <c:idx val="116"/>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7-A762-4E3F-908D-CC98C9007F73}"/>
                </c:ext>
              </c:extLst>
            </c:dLbl>
            <c:dLbl>
              <c:idx val="117"/>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8-A762-4E3F-908D-CC98C9007F73}"/>
                </c:ext>
              </c:extLst>
            </c:dLbl>
            <c:dLbl>
              <c:idx val="118"/>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9-A762-4E3F-908D-CC98C9007F73}"/>
                </c:ext>
              </c:extLst>
            </c:dLbl>
            <c:dLbl>
              <c:idx val="119"/>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A-A762-4E3F-908D-CC98C9007F73}"/>
                </c:ext>
              </c:extLst>
            </c:dLbl>
            <c:dLbl>
              <c:idx val="120"/>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B-A762-4E3F-908D-CC98C9007F73}"/>
                </c:ext>
              </c:extLst>
            </c:dLbl>
            <c:dLbl>
              <c:idx val="121"/>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C-A762-4E3F-908D-CC98C9007F73}"/>
                </c:ext>
              </c:extLst>
            </c:dLbl>
            <c:dLbl>
              <c:idx val="122"/>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D-A762-4E3F-908D-CC98C9007F73}"/>
                </c:ext>
              </c:extLst>
            </c:dLbl>
            <c:dLbl>
              <c:idx val="123"/>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E-A762-4E3F-908D-CC98C9007F73}"/>
                </c:ext>
              </c:extLst>
            </c:dLbl>
            <c:dLbl>
              <c:idx val="12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F-A762-4E3F-908D-CC98C9007F73}"/>
                </c:ext>
              </c:extLst>
            </c:dLbl>
            <c:dLbl>
              <c:idx val="125"/>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0-A762-4E3F-908D-CC98C9007F73}"/>
                </c:ext>
              </c:extLst>
            </c:dLbl>
            <c:dLbl>
              <c:idx val="126"/>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1-A762-4E3F-908D-CC98C9007F73}"/>
                </c:ext>
              </c:extLst>
            </c:dLbl>
            <c:dLbl>
              <c:idx val="127"/>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2-A762-4E3F-908D-CC98C9007F73}"/>
                </c:ext>
              </c:extLst>
            </c:dLbl>
            <c:dLbl>
              <c:idx val="128"/>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3-A762-4E3F-908D-CC98C9007F73}"/>
                </c:ext>
              </c:extLst>
            </c:dLbl>
            <c:dLbl>
              <c:idx val="129"/>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4-A762-4E3F-908D-CC98C9007F73}"/>
                </c:ext>
              </c:extLst>
            </c:dLbl>
            <c:dLbl>
              <c:idx val="130"/>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5-A762-4E3F-908D-CC98C9007F73}"/>
                </c:ext>
              </c:extLst>
            </c:dLbl>
            <c:dLbl>
              <c:idx val="131"/>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6-A762-4E3F-908D-CC98C9007F73}"/>
                </c:ext>
              </c:extLst>
            </c:dLbl>
            <c:dLbl>
              <c:idx val="132"/>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7-A762-4E3F-908D-CC98C9007F73}"/>
                </c:ext>
              </c:extLst>
            </c:dLbl>
            <c:dLbl>
              <c:idx val="133"/>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8-A762-4E3F-908D-CC98C9007F73}"/>
                </c:ext>
              </c:extLst>
            </c:dLbl>
            <c:dLbl>
              <c:idx val="13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9-A762-4E3F-908D-CC98C9007F73}"/>
                </c:ext>
              </c:extLst>
            </c:dLbl>
            <c:dLbl>
              <c:idx val="135"/>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A-A762-4E3F-908D-CC98C9007F73}"/>
                </c:ext>
              </c:extLst>
            </c:dLbl>
            <c:dLbl>
              <c:idx val="136"/>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B-A762-4E3F-908D-CC98C9007F73}"/>
                </c:ext>
              </c:extLst>
            </c:dLbl>
            <c:dLbl>
              <c:idx val="137"/>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C-A762-4E3F-908D-CC98C9007F73}"/>
                </c:ext>
              </c:extLst>
            </c:dLbl>
            <c:dLbl>
              <c:idx val="138"/>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D-A762-4E3F-908D-CC98C9007F73}"/>
                </c:ext>
              </c:extLst>
            </c:dLbl>
            <c:dLbl>
              <c:idx val="139"/>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E-A762-4E3F-908D-CC98C9007F73}"/>
                </c:ext>
              </c:extLst>
            </c:dLbl>
            <c:dLbl>
              <c:idx val="140"/>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F-A762-4E3F-908D-CC98C9007F73}"/>
                </c:ext>
              </c:extLst>
            </c:dLbl>
            <c:dLbl>
              <c:idx val="141"/>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0-A762-4E3F-908D-CC98C9007F73}"/>
                </c:ext>
              </c:extLst>
            </c:dLbl>
            <c:dLbl>
              <c:idx val="142"/>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1-A762-4E3F-908D-CC98C9007F73}"/>
                </c:ext>
              </c:extLst>
            </c:dLbl>
            <c:dLbl>
              <c:idx val="143"/>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2-A762-4E3F-908D-CC98C9007F73}"/>
                </c:ext>
              </c:extLst>
            </c:dLbl>
            <c:dLbl>
              <c:idx val="14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3-A762-4E3F-908D-CC98C9007F73}"/>
                </c:ext>
              </c:extLst>
            </c:dLbl>
            <c:dLbl>
              <c:idx val="145"/>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4-A762-4E3F-908D-CC98C9007F73}"/>
                </c:ext>
              </c:extLst>
            </c:dLbl>
            <c:dLbl>
              <c:idx val="146"/>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5-A762-4E3F-908D-CC98C9007F73}"/>
                </c:ext>
              </c:extLst>
            </c:dLbl>
            <c:dLbl>
              <c:idx val="147"/>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6-A762-4E3F-908D-CC98C9007F73}"/>
                </c:ext>
              </c:extLst>
            </c:dLbl>
            <c:dLbl>
              <c:idx val="148"/>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7-A762-4E3F-908D-CC98C9007F73}"/>
                </c:ext>
              </c:extLst>
            </c:dLbl>
            <c:dLbl>
              <c:idx val="149"/>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8-A762-4E3F-908D-CC98C9007F73}"/>
                </c:ext>
              </c:extLst>
            </c:dLbl>
            <c:dLbl>
              <c:idx val="150"/>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9-A762-4E3F-908D-CC98C9007F73}"/>
                </c:ext>
              </c:extLst>
            </c:dLbl>
            <c:dLbl>
              <c:idx val="151"/>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A-A762-4E3F-908D-CC98C9007F73}"/>
                </c:ext>
              </c:extLst>
            </c:dLbl>
            <c:dLbl>
              <c:idx val="152"/>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B-A762-4E3F-908D-CC98C9007F73}"/>
                </c:ext>
              </c:extLst>
            </c:dLbl>
            <c:dLbl>
              <c:idx val="153"/>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C-A762-4E3F-908D-CC98C9007F73}"/>
                </c:ext>
              </c:extLst>
            </c:dLbl>
            <c:dLbl>
              <c:idx val="15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D-A762-4E3F-908D-CC98C9007F73}"/>
                </c:ext>
              </c:extLst>
            </c:dLbl>
            <c:dLbl>
              <c:idx val="155"/>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E-A762-4E3F-908D-CC98C9007F73}"/>
                </c:ext>
              </c:extLst>
            </c:dLbl>
            <c:dLbl>
              <c:idx val="156"/>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F-A762-4E3F-908D-CC98C9007F73}"/>
                </c:ext>
              </c:extLst>
            </c:dLbl>
            <c:dLbl>
              <c:idx val="157"/>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0-A762-4E3F-908D-CC98C9007F73}"/>
                </c:ext>
              </c:extLst>
            </c:dLbl>
            <c:dLbl>
              <c:idx val="158"/>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1-A762-4E3F-908D-CC98C9007F73}"/>
                </c:ext>
              </c:extLst>
            </c:dLbl>
            <c:dLbl>
              <c:idx val="159"/>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2-A762-4E3F-908D-CC98C9007F73}"/>
                </c:ext>
              </c:extLst>
            </c:dLbl>
            <c:dLbl>
              <c:idx val="160"/>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3-A762-4E3F-908D-CC98C9007F73}"/>
                </c:ext>
              </c:extLst>
            </c:dLbl>
            <c:dLbl>
              <c:idx val="161"/>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4-A762-4E3F-908D-CC98C9007F73}"/>
                </c:ext>
              </c:extLst>
            </c:dLbl>
            <c:dLbl>
              <c:idx val="162"/>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5-A762-4E3F-908D-CC98C9007F73}"/>
                </c:ext>
              </c:extLst>
            </c:dLbl>
            <c:dLbl>
              <c:idx val="163"/>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6-A762-4E3F-908D-CC98C9007F73}"/>
                </c:ext>
              </c:extLst>
            </c:dLbl>
            <c:dLbl>
              <c:idx val="16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7-A762-4E3F-908D-CC98C9007F73}"/>
                </c:ext>
              </c:extLst>
            </c:dLbl>
            <c:dLbl>
              <c:idx val="165"/>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8-A762-4E3F-908D-CC98C9007F73}"/>
                </c:ext>
              </c:extLst>
            </c:dLbl>
            <c:dLbl>
              <c:idx val="166"/>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9-A762-4E3F-908D-CC98C9007F73}"/>
                </c:ext>
              </c:extLst>
            </c:dLbl>
            <c:dLbl>
              <c:idx val="167"/>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A-A762-4E3F-908D-CC98C9007F73}"/>
                </c:ext>
              </c:extLst>
            </c:dLbl>
            <c:dLbl>
              <c:idx val="168"/>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B-A762-4E3F-908D-CC98C9007F73}"/>
                </c:ext>
              </c:extLst>
            </c:dLbl>
            <c:dLbl>
              <c:idx val="169"/>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C-A762-4E3F-908D-CC98C9007F73}"/>
                </c:ext>
              </c:extLst>
            </c:dLbl>
            <c:dLbl>
              <c:idx val="170"/>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D-A762-4E3F-908D-CC98C9007F73}"/>
                </c:ext>
              </c:extLst>
            </c:dLbl>
            <c:dLbl>
              <c:idx val="171"/>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E-A762-4E3F-908D-CC98C9007F73}"/>
                </c:ext>
              </c:extLst>
            </c:dLbl>
            <c:dLbl>
              <c:idx val="172"/>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F-A762-4E3F-908D-CC98C9007F73}"/>
                </c:ext>
              </c:extLst>
            </c:dLbl>
            <c:dLbl>
              <c:idx val="173"/>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0-A762-4E3F-908D-CC98C9007F73}"/>
                </c:ext>
              </c:extLst>
            </c:dLbl>
            <c:dLbl>
              <c:idx val="17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1-A762-4E3F-908D-CC98C9007F73}"/>
                </c:ext>
              </c:extLst>
            </c:dLbl>
            <c:dLbl>
              <c:idx val="175"/>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2-A762-4E3F-908D-CC98C9007F73}"/>
                </c:ext>
              </c:extLst>
            </c:dLbl>
            <c:dLbl>
              <c:idx val="176"/>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3-A762-4E3F-908D-CC98C9007F73}"/>
                </c:ext>
              </c:extLst>
            </c:dLbl>
            <c:dLbl>
              <c:idx val="177"/>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4-A762-4E3F-908D-CC98C9007F73}"/>
                </c:ext>
              </c:extLst>
            </c:dLbl>
            <c:dLbl>
              <c:idx val="178"/>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5-A762-4E3F-908D-CC98C9007F73}"/>
                </c:ext>
              </c:extLst>
            </c:dLbl>
            <c:dLbl>
              <c:idx val="179"/>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6-A762-4E3F-908D-CC98C9007F73}"/>
                </c:ext>
              </c:extLst>
            </c:dLbl>
            <c:dLbl>
              <c:idx val="180"/>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0-A0A6-4759-88DD-D037E1D4DC1B}"/>
                </c:ext>
              </c:extLst>
            </c:dLbl>
            <c:dLbl>
              <c:idx val="181"/>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7-A762-4E3F-908D-CC98C9007F73}"/>
                </c:ext>
              </c:extLst>
            </c:dLbl>
            <c:dLbl>
              <c:idx val="182"/>
              <c:delete val="1"/>
              <c:extLst>
                <c:ext xmlns:c15="http://schemas.microsoft.com/office/drawing/2012/chart" uri="{CE6537A1-D6FC-4f65-9D91-7224C49458BB}"/>
                <c:ext xmlns:c16="http://schemas.microsoft.com/office/drawing/2014/chart" uri="{C3380CC4-5D6E-409C-BE32-E72D297353CC}">
                  <c16:uniqueId val="{00000001-A762-4E3F-908D-CC98C9007F73}"/>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Tenorite" panose="00000500000000000000" pitchFamily="2" charset="0"/>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'Compressor Utili.Figure 10 &amp; 11'!$B$5:$B$187</c:f>
              <c:numCache>
                <c:formatCode>d\-mmm</c:formatCode>
                <c:ptCount val="183"/>
                <c:pt idx="0">
                  <c:v>45200</c:v>
                </c:pt>
                <c:pt idx="1">
                  <c:v>45201</c:v>
                </c:pt>
                <c:pt idx="2">
                  <c:v>45202</c:v>
                </c:pt>
                <c:pt idx="3">
                  <c:v>45203</c:v>
                </c:pt>
                <c:pt idx="4">
                  <c:v>45204</c:v>
                </c:pt>
                <c:pt idx="5">
                  <c:v>45205</c:v>
                </c:pt>
                <c:pt idx="6">
                  <c:v>45206</c:v>
                </c:pt>
                <c:pt idx="7">
                  <c:v>45207</c:v>
                </c:pt>
                <c:pt idx="8">
                  <c:v>45208</c:v>
                </c:pt>
                <c:pt idx="9">
                  <c:v>45209</c:v>
                </c:pt>
                <c:pt idx="10">
                  <c:v>45210</c:v>
                </c:pt>
                <c:pt idx="11">
                  <c:v>45211</c:v>
                </c:pt>
                <c:pt idx="12">
                  <c:v>45212</c:v>
                </c:pt>
                <c:pt idx="13">
                  <c:v>45213</c:v>
                </c:pt>
                <c:pt idx="14">
                  <c:v>45214</c:v>
                </c:pt>
                <c:pt idx="15">
                  <c:v>45215</c:v>
                </c:pt>
                <c:pt idx="16">
                  <c:v>45216</c:v>
                </c:pt>
                <c:pt idx="17">
                  <c:v>45217</c:v>
                </c:pt>
                <c:pt idx="18">
                  <c:v>45218</c:v>
                </c:pt>
                <c:pt idx="19">
                  <c:v>45219</c:v>
                </c:pt>
                <c:pt idx="20">
                  <c:v>45220</c:v>
                </c:pt>
                <c:pt idx="21">
                  <c:v>45221</c:v>
                </c:pt>
                <c:pt idx="22">
                  <c:v>45222</c:v>
                </c:pt>
                <c:pt idx="23">
                  <c:v>45223</c:v>
                </c:pt>
                <c:pt idx="24">
                  <c:v>45224</c:v>
                </c:pt>
                <c:pt idx="25">
                  <c:v>45225</c:v>
                </c:pt>
                <c:pt idx="26">
                  <c:v>45226</c:v>
                </c:pt>
                <c:pt idx="27">
                  <c:v>45227</c:v>
                </c:pt>
                <c:pt idx="28">
                  <c:v>45228</c:v>
                </c:pt>
                <c:pt idx="29">
                  <c:v>45229</c:v>
                </c:pt>
                <c:pt idx="30">
                  <c:v>45230</c:v>
                </c:pt>
                <c:pt idx="31">
                  <c:v>45231</c:v>
                </c:pt>
                <c:pt idx="32">
                  <c:v>45232</c:v>
                </c:pt>
                <c:pt idx="33">
                  <c:v>45233</c:v>
                </c:pt>
                <c:pt idx="34">
                  <c:v>45234</c:v>
                </c:pt>
                <c:pt idx="35">
                  <c:v>45235</c:v>
                </c:pt>
                <c:pt idx="36">
                  <c:v>45236</c:v>
                </c:pt>
                <c:pt idx="37">
                  <c:v>45237</c:v>
                </c:pt>
                <c:pt idx="38">
                  <c:v>45238</c:v>
                </c:pt>
                <c:pt idx="39">
                  <c:v>45239</c:v>
                </c:pt>
                <c:pt idx="40">
                  <c:v>45240</c:v>
                </c:pt>
                <c:pt idx="41">
                  <c:v>45241</c:v>
                </c:pt>
                <c:pt idx="42">
                  <c:v>45242</c:v>
                </c:pt>
                <c:pt idx="43">
                  <c:v>45243</c:v>
                </c:pt>
                <c:pt idx="44">
                  <c:v>45244</c:v>
                </c:pt>
                <c:pt idx="45">
                  <c:v>45245</c:v>
                </c:pt>
                <c:pt idx="46">
                  <c:v>45246</c:v>
                </c:pt>
                <c:pt idx="47">
                  <c:v>45247</c:v>
                </c:pt>
                <c:pt idx="48">
                  <c:v>45248</c:v>
                </c:pt>
                <c:pt idx="49">
                  <c:v>45249</c:v>
                </c:pt>
                <c:pt idx="50">
                  <c:v>45250</c:v>
                </c:pt>
                <c:pt idx="51">
                  <c:v>45251</c:v>
                </c:pt>
                <c:pt idx="52">
                  <c:v>45252</c:v>
                </c:pt>
                <c:pt idx="53">
                  <c:v>45253</c:v>
                </c:pt>
                <c:pt idx="54">
                  <c:v>45254</c:v>
                </c:pt>
                <c:pt idx="55">
                  <c:v>45255</c:v>
                </c:pt>
                <c:pt idx="56">
                  <c:v>45256</c:v>
                </c:pt>
                <c:pt idx="57">
                  <c:v>45257</c:v>
                </c:pt>
                <c:pt idx="58">
                  <c:v>45258</c:v>
                </c:pt>
                <c:pt idx="59">
                  <c:v>45259</c:v>
                </c:pt>
                <c:pt idx="60">
                  <c:v>45260</c:v>
                </c:pt>
                <c:pt idx="61">
                  <c:v>45261</c:v>
                </c:pt>
                <c:pt idx="62">
                  <c:v>45262</c:v>
                </c:pt>
                <c:pt idx="63">
                  <c:v>45263</c:v>
                </c:pt>
                <c:pt idx="64">
                  <c:v>45264</c:v>
                </c:pt>
                <c:pt idx="65">
                  <c:v>45265</c:v>
                </c:pt>
                <c:pt idx="66">
                  <c:v>45266</c:v>
                </c:pt>
                <c:pt idx="67">
                  <c:v>45267</c:v>
                </c:pt>
                <c:pt idx="68">
                  <c:v>45268</c:v>
                </c:pt>
                <c:pt idx="69">
                  <c:v>45269</c:v>
                </c:pt>
                <c:pt idx="70">
                  <c:v>45270</c:v>
                </c:pt>
                <c:pt idx="71">
                  <c:v>45271</c:v>
                </c:pt>
                <c:pt idx="72">
                  <c:v>45272</c:v>
                </c:pt>
                <c:pt idx="73">
                  <c:v>45273</c:v>
                </c:pt>
                <c:pt idx="74">
                  <c:v>45274</c:v>
                </c:pt>
                <c:pt idx="75">
                  <c:v>45275</c:v>
                </c:pt>
                <c:pt idx="76">
                  <c:v>45276</c:v>
                </c:pt>
                <c:pt idx="77">
                  <c:v>45277</c:v>
                </c:pt>
                <c:pt idx="78">
                  <c:v>45278</c:v>
                </c:pt>
                <c:pt idx="79">
                  <c:v>45279</c:v>
                </c:pt>
                <c:pt idx="80">
                  <c:v>45280</c:v>
                </c:pt>
                <c:pt idx="81">
                  <c:v>45281</c:v>
                </c:pt>
                <c:pt idx="82">
                  <c:v>45282</c:v>
                </c:pt>
                <c:pt idx="83">
                  <c:v>45283</c:v>
                </c:pt>
                <c:pt idx="84">
                  <c:v>45284</c:v>
                </c:pt>
                <c:pt idx="85">
                  <c:v>45285</c:v>
                </c:pt>
                <c:pt idx="86">
                  <c:v>45286</c:v>
                </c:pt>
                <c:pt idx="87">
                  <c:v>45287</c:v>
                </c:pt>
                <c:pt idx="88">
                  <c:v>45288</c:v>
                </c:pt>
                <c:pt idx="89">
                  <c:v>45289</c:v>
                </c:pt>
                <c:pt idx="90">
                  <c:v>45290</c:v>
                </c:pt>
                <c:pt idx="91">
                  <c:v>45291</c:v>
                </c:pt>
                <c:pt idx="92">
                  <c:v>45292</c:v>
                </c:pt>
                <c:pt idx="93">
                  <c:v>45293</c:v>
                </c:pt>
                <c:pt idx="94">
                  <c:v>45294</c:v>
                </c:pt>
                <c:pt idx="95">
                  <c:v>45295</c:v>
                </c:pt>
                <c:pt idx="96">
                  <c:v>45296</c:v>
                </c:pt>
                <c:pt idx="97">
                  <c:v>45297</c:v>
                </c:pt>
                <c:pt idx="98">
                  <c:v>45298</c:v>
                </c:pt>
                <c:pt idx="99">
                  <c:v>45299</c:v>
                </c:pt>
                <c:pt idx="100">
                  <c:v>45300</c:v>
                </c:pt>
                <c:pt idx="101">
                  <c:v>45301</c:v>
                </c:pt>
                <c:pt idx="102">
                  <c:v>45302</c:v>
                </c:pt>
                <c:pt idx="103">
                  <c:v>45303</c:v>
                </c:pt>
                <c:pt idx="104">
                  <c:v>45304</c:v>
                </c:pt>
                <c:pt idx="105">
                  <c:v>45305</c:v>
                </c:pt>
                <c:pt idx="106">
                  <c:v>45306</c:v>
                </c:pt>
                <c:pt idx="107">
                  <c:v>45307</c:v>
                </c:pt>
                <c:pt idx="108">
                  <c:v>45308</c:v>
                </c:pt>
                <c:pt idx="109">
                  <c:v>45309</c:v>
                </c:pt>
                <c:pt idx="110">
                  <c:v>45310</c:v>
                </c:pt>
                <c:pt idx="111">
                  <c:v>45311</c:v>
                </c:pt>
                <c:pt idx="112">
                  <c:v>45312</c:v>
                </c:pt>
                <c:pt idx="113">
                  <c:v>45313</c:v>
                </c:pt>
                <c:pt idx="114">
                  <c:v>45314</c:v>
                </c:pt>
                <c:pt idx="115">
                  <c:v>45315</c:v>
                </c:pt>
                <c:pt idx="116">
                  <c:v>45316</c:v>
                </c:pt>
                <c:pt idx="117">
                  <c:v>45317</c:v>
                </c:pt>
                <c:pt idx="118">
                  <c:v>45318</c:v>
                </c:pt>
                <c:pt idx="119">
                  <c:v>45319</c:v>
                </c:pt>
                <c:pt idx="120">
                  <c:v>45320</c:v>
                </c:pt>
                <c:pt idx="121">
                  <c:v>45321</c:v>
                </c:pt>
                <c:pt idx="122">
                  <c:v>45322</c:v>
                </c:pt>
                <c:pt idx="123">
                  <c:v>45323</c:v>
                </c:pt>
                <c:pt idx="124">
                  <c:v>45324</c:v>
                </c:pt>
                <c:pt idx="125">
                  <c:v>45325</c:v>
                </c:pt>
                <c:pt idx="126">
                  <c:v>45326</c:v>
                </c:pt>
                <c:pt idx="127">
                  <c:v>45327</c:v>
                </c:pt>
                <c:pt idx="128">
                  <c:v>45328</c:v>
                </c:pt>
                <c:pt idx="129">
                  <c:v>45329</c:v>
                </c:pt>
                <c:pt idx="130">
                  <c:v>45330</c:v>
                </c:pt>
                <c:pt idx="131">
                  <c:v>45331</c:v>
                </c:pt>
                <c:pt idx="132">
                  <c:v>45332</c:v>
                </c:pt>
                <c:pt idx="133">
                  <c:v>45333</c:v>
                </c:pt>
                <c:pt idx="134">
                  <c:v>45334</c:v>
                </c:pt>
                <c:pt idx="135">
                  <c:v>45335</c:v>
                </c:pt>
                <c:pt idx="136">
                  <c:v>45336</c:v>
                </c:pt>
                <c:pt idx="137">
                  <c:v>45337</c:v>
                </c:pt>
                <c:pt idx="138">
                  <c:v>45338</c:v>
                </c:pt>
                <c:pt idx="139">
                  <c:v>45339</c:v>
                </c:pt>
                <c:pt idx="140">
                  <c:v>45340</c:v>
                </c:pt>
                <c:pt idx="141">
                  <c:v>45341</c:v>
                </c:pt>
                <c:pt idx="142">
                  <c:v>45342</c:v>
                </c:pt>
                <c:pt idx="143">
                  <c:v>45343</c:v>
                </c:pt>
                <c:pt idx="144">
                  <c:v>45344</c:v>
                </c:pt>
                <c:pt idx="145">
                  <c:v>45345</c:v>
                </c:pt>
                <c:pt idx="146">
                  <c:v>45346</c:v>
                </c:pt>
                <c:pt idx="147">
                  <c:v>45347</c:v>
                </c:pt>
                <c:pt idx="148">
                  <c:v>45348</c:v>
                </c:pt>
                <c:pt idx="149">
                  <c:v>45349</c:v>
                </c:pt>
                <c:pt idx="150">
                  <c:v>45350</c:v>
                </c:pt>
                <c:pt idx="151">
                  <c:v>45351</c:v>
                </c:pt>
                <c:pt idx="152">
                  <c:v>45352</c:v>
                </c:pt>
                <c:pt idx="153">
                  <c:v>45353</c:v>
                </c:pt>
                <c:pt idx="154">
                  <c:v>45354</c:v>
                </c:pt>
                <c:pt idx="155">
                  <c:v>45355</c:v>
                </c:pt>
                <c:pt idx="156">
                  <c:v>45356</c:v>
                </c:pt>
                <c:pt idx="157">
                  <c:v>45357</c:v>
                </c:pt>
                <c:pt idx="158">
                  <c:v>45358</c:v>
                </c:pt>
                <c:pt idx="159">
                  <c:v>45359</c:v>
                </c:pt>
                <c:pt idx="160">
                  <c:v>45360</c:v>
                </c:pt>
                <c:pt idx="161">
                  <c:v>45361</c:v>
                </c:pt>
                <c:pt idx="162">
                  <c:v>45362</c:v>
                </c:pt>
                <c:pt idx="163">
                  <c:v>45363</c:v>
                </c:pt>
                <c:pt idx="164">
                  <c:v>45364</c:v>
                </c:pt>
                <c:pt idx="165">
                  <c:v>45365</c:v>
                </c:pt>
                <c:pt idx="166">
                  <c:v>45366</c:v>
                </c:pt>
                <c:pt idx="167">
                  <c:v>45367</c:v>
                </c:pt>
                <c:pt idx="168">
                  <c:v>45368</c:v>
                </c:pt>
                <c:pt idx="169">
                  <c:v>45369</c:v>
                </c:pt>
                <c:pt idx="170">
                  <c:v>45370</c:v>
                </c:pt>
                <c:pt idx="171">
                  <c:v>45371</c:v>
                </c:pt>
                <c:pt idx="172">
                  <c:v>45372</c:v>
                </c:pt>
                <c:pt idx="173">
                  <c:v>45373</c:v>
                </c:pt>
                <c:pt idx="174">
                  <c:v>45374</c:v>
                </c:pt>
                <c:pt idx="175">
                  <c:v>45375</c:v>
                </c:pt>
                <c:pt idx="176">
                  <c:v>45376</c:v>
                </c:pt>
                <c:pt idx="177">
                  <c:v>45377</c:v>
                </c:pt>
                <c:pt idx="178">
                  <c:v>45378</c:v>
                </c:pt>
                <c:pt idx="179">
                  <c:v>45379</c:v>
                </c:pt>
                <c:pt idx="180">
                  <c:v>45380</c:v>
                </c:pt>
                <c:pt idx="181">
                  <c:v>45381</c:v>
                </c:pt>
                <c:pt idx="182">
                  <c:v>45382</c:v>
                </c:pt>
              </c:numCache>
            </c:numRef>
          </c:cat>
          <c:val>
            <c:numRef>
              <c:f>'Compressor Utili.Figure 10 &amp; 11'!$F$5:$F$187</c:f>
              <c:numCache>
                <c:formatCode>_-* #,##0_-;\-* #,##0_-;_-* "-"??_-;_-@_-</c:formatCode>
                <c:ptCount val="183"/>
                <c:pt idx="0">
                  <c:v>44</c:v>
                </c:pt>
                <c:pt idx="1">
                  <c:v>73</c:v>
                </c:pt>
                <c:pt idx="2">
                  <c:v>116</c:v>
                </c:pt>
                <c:pt idx="3">
                  <c:v>162</c:v>
                </c:pt>
                <c:pt idx="4">
                  <c:v>209</c:v>
                </c:pt>
                <c:pt idx="5">
                  <c:v>234</c:v>
                </c:pt>
                <c:pt idx="6">
                  <c:v>265</c:v>
                </c:pt>
                <c:pt idx="7">
                  <c:v>296</c:v>
                </c:pt>
                <c:pt idx="8">
                  <c:v>321</c:v>
                </c:pt>
                <c:pt idx="9">
                  <c:v>348</c:v>
                </c:pt>
                <c:pt idx="10">
                  <c:v>372</c:v>
                </c:pt>
                <c:pt idx="11">
                  <c:v>399</c:v>
                </c:pt>
                <c:pt idx="12">
                  <c:v>426</c:v>
                </c:pt>
                <c:pt idx="13">
                  <c:v>450</c:v>
                </c:pt>
                <c:pt idx="14">
                  <c:v>463</c:v>
                </c:pt>
                <c:pt idx="15">
                  <c:v>485</c:v>
                </c:pt>
                <c:pt idx="16">
                  <c:v>509</c:v>
                </c:pt>
                <c:pt idx="17">
                  <c:v>523</c:v>
                </c:pt>
                <c:pt idx="18">
                  <c:v>547</c:v>
                </c:pt>
                <c:pt idx="19">
                  <c:v>571</c:v>
                </c:pt>
                <c:pt idx="20">
                  <c:v>598</c:v>
                </c:pt>
                <c:pt idx="21">
                  <c:v>629</c:v>
                </c:pt>
                <c:pt idx="22">
                  <c:v>656</c:v>
                </c:pt>
                <c:pt idx="23">
                  <c:v>684</c:v>
                </c:pt>
                <c:pt idx="24">
                  <c:v>710</c:v>
                </c:pt>
                <c:pt idx="25">
                  <c:v>734</c:v>
                </c:pt>
                <c:pt idx="26">
                  <c:v>760</c:v>
                </c:pt>
                <c:pt idx="27">
                  <c:v>784</c:v>
                </c:pt>
                <c:pt idx="28">
                  <c:v>809</c:v>
                </c:pt>
                <c:pt idx="29">
                  <c:v>833</c:v>
                </c:pt>
                <c:pt idx="30">
                  <c:v>857</c:v>
                </c:pt>
                <c:pt idx="31">
                  <c:v>902</c:v>
                </c:pt>
                <c:pt idx="32">
                  <c:v>953</c:v>
                </c:pt>
                <c:pt idx="33">
                  <c:v>1016</c:v>
                </c:pt>
                <c:pt idx="34">
                  <c:v>1091</c:v>
                </c:pt>
                <c:pt idx="35">
                  <c:v>1153</c:v>
                </c:pt>
                <c:pt idx="36">
                  <c:v>1204</c:v>
                </c:pt>
                <c:pt idx="37">
                  <c:v>1238</c:v>
                </c:pt>
                <c:pt idx="38">
                  <c:v>1262</c:v>
                </c:pt>
                <c:pt idx="39">
                  <c:v>1322</c:v>
                </c:pt>
                <c:pt idx="40">
                  <c:v>1394</c:v>
                </c:pt>
                <c:pt idx="41">
                  <c:v>1469</c:v>
                </c:pt>
                <c:pt idx="42">
                  <c:v>1540</c:v>
                </c:pt>
                <c:pt idx="43">
                  <c:v>1624</c:v>
                </c:pt>
                <c:pt idx="44">
                  <c:v>1701</c:v>
                </c:pt>
                <c:pt idx="45">
                  <c:v>1773</c:v>
                </c:pt>
                <c:pt idx="46">
                  <c:v>1908</c:v>
                </c:pt>
                <c:pt idx="47">
                  <c:v>2056</c:v>
                </c:pt>
                <c:pt idx="48">
                  <c:v>2246</c:v>
                </c:pt>
                <c:pt idx="49">
                  <c:v>2434</c:v>
                </c:pt>
                <c:pt idx="50">
                  <c:v>2685</c:v>
                </c:pt>
                <c:pt idx="51">
                  <c:v>2903</c:v>
                </c:pt>
                <c:pt idx="52">
                  <c:v>3060</c:v>
                </c:pt>
                <c:pt idx="53">
                  <c:v>3177</c:v>
                </c:pt>
                <c:pt idx="54">
                  <c:v>3295</c:v>
                </c:pt>
                <c:pt idx="55">
                  <c:v>3508</c:v>
                </c:pt>
                <c:pt idx="56">
                  <c:v>3733</c:v>
                </c:pt>
                <c:pt idx="57">
                  <c:v>3802</c:v>
                </c:pt>
                <c:pt idx="58">
                  <c:v>3854</c:v>
                </c:pt>
                <c:pt idx="59">
                  <c:v>3906</c:v>
                </c:pt>
                <c:pt idx="60">
                  <c:v>3954</c:v>
                </c:pt>
                <c:pt idx="61">
                  <c:v>4008</c:v>
                </c:pt>
                <c:pt idx="62">
                  <c:v>4095</c:v>
                </c:pt>
                <c:pt idx="63">
                  <c:v>4222</c:v>
                </c:pt>
                <c:pt idx="64">
                  <c:v>4341</c:v>
                </c:pt>
                <c:pt idx="65">
                  <c:v>4441</c:v>
                </c:pt>
                <c:pt idx="66">
                  <c:v>4523</c:v>
                </c:pt>
                <c:pt idx="67">
                  <c:v>4594</c:v>
                </c:pt>
                <c:pt idx="68">
                  <c:v>4644</c:v>
                </c:pt>
                <c:pt idx="69">
                  <c:v>4694</c:v>
                </c:pt>
                <c:pt idx="70">
                  <c:v>4755</c:v>
                </c:pt>
                <c:pt idx="71">
                  <c:v>4846</c:v>
                </c:pt>
                <c:pt idx="72">
                  <c:v>4918</c:v>
                </c:pt>
                <c:pt idx="73">
                  <c:v>5004</c:v>
                </c:pt>
                <c:pt idx="74">
                  <c:v>5089</c:v>
                </c:pt>
                <c:pt idx="75">
                  <c:v>5178</c:v>
                </c:pt>
                <c:pt idx="76">
                  <c:v>5270</c:v>
                </c:pt>
                <c:pt idx="77">
                  <c:v>5384</c:v>
                </c:pt>
                <c:pt idx="78">
                  <c:v>5444</c:v>
                </c:pt>
                <c:pt idx="79">
                  <c:v>5492</c:v>
                </c:pt>
                <c:pt idx="80">
                  <c:v>5539</c:v>
                </c:pt>
                <c:pt idx="81">
                  <c:v>5587</c:v>
                </c:pt>
                <c:pt idx="82">
                  <c:v>5655</c:v>
                </c:pt>
                <c:pt idx="83">
                  <c:v>5728</c:v>
                </c:pt>
                <c:pt idx="84">
                  <c:v>5801</c:v>
                </c:pt>
                <c:pt idx="85">
                  <c:v>5873</c:v>
                </c:pt>
                <c:pt idx="86">
                  <c:v>5946</c:v>
                </c:pt>
                <c:pt idx="87">
                  <c:v>6023</c:v>
                </c:pt>
                <c:pt idx="88">
                  <c:v>6110</c:v>
                </c:pt>
                <c:pt idx="89">
                  <c:v>6220</c:v>
                </c:pt>
                <c:pt idx="90">
                  <c:v>6308</c:v>
                </c:pt>
                <c:pt idx="91">
                  <c:v>6405</c:v>
                </c:pt>
                <c:pt idx="92">
                  <c:v>6519</c:v>
                </c:pt>
                <c:pt idx="93">
                  <c:v>6670</c:v>
                </c:pt>
                <c:pt idx="94">
                  <c:v>6869</c:v>
                </c:pt>
                <c:pt idx="95">
                  <c:v>7109</c:v>
                </c:pt>
                <c:pt idx="96">
                  <c:v>7379</c:v>
                </c:pt>
                <c:pt idx="97">
                  <c:v>7644</c:v>
                </c:pt>
                <c:pt idx="98">
                  <c:v>7857</c:v>
                </c:pt>
                <c:pt idx="99">
                  <c:v>8082</c:v>
                </c:pt>
                <c:pt idx="100">
                  <c:v>8329</c:v>
                </c:pt>
                <c:pt idx="101">
                  <c:v>8598</c:v>
                </c:pt>
                <c:pt idx="102">
                  <c:v>8877</c:v>
                </c:pt>
                <c:pt idx="103">
                  <c:v>9106</c:v>
                </c:pt>
                <c:pt idx="104">
                  <c:v>9305</c:v>
                </c:pt>
                <c:pt idx="105">
                  <c:v>9571</c:v>
                </c:pt>
                <c:pt idx="106">
                  <c:v>9791</c:v>
                </c:pt>
                <c:pt idx="107">
                  <c:v>10066</c:v>
                </c:pt>
                <c:pt idx="108">
                  <c:v>10311</c:v>
                </c:pt>
                <c:pt idx="109">
                  <c:v>10520</c:v>
                </c:pt>
                <c:pt idx="110">
                  <c:v>10740</c:v>
                </c:pt>
                <c:pt idx="111">
                  <c:v>10916</c:v>
                </c:pt>
                <c:pt idx="112">
                  <c:v>11069</c:v>
                </c:pt>
                <c:pt idx="113">
                  <c:v>11190</c:v>
                </c:pt>
                <c:pt idx="114">
                  <c:v>11346</c:v>
                </c:pt>
                <c:pt idx="115">
                  <c:v>11499</c:v>
                </c:pt>
                <c:pt idx="116">
                  <c:v>11621</c:v>
                </c:pt>
                <c:pt idx="117">
                  <c:v>11778</c:v>
                </c:pt>
                <c:pt idx="118">
                  <c:v>11876</c:v>
                </c:pt>
                <c:pt idx="119">
                  <c:v>11998</c:v>
                </c:pt>
                <c:pt idx="120">
                  <c:v>12165</c:v>
                </c:pt>
                <c:pt idx="121">
                  <c:v>12296</c:v>
                </c:pt>
                <c:pt idx="122">
                  <c:v>12425</c:v>
                </c:pt>
                <c:pt idx="123">
                  <c:v>12571</c:v>
                </c:pt>
                <c:pt idx="124">
                  <c:v>12757</c:v>
                </c:pt>
                <c:pt idx="125">
                  <c:v>12993</c:v>
                </c:pt>
                <c:pt idx="126">
                  <c:v>13240</c:v>
                </c:pt>
                <c:pt idx="127">
                  <c:v>13464</c:v>
                </c:pt>
                <c:pt idx="128">
                  <c:v>13656</c:v>
                </c:pt>
                <c:pt idx="129">
                  <c:v>13843</c:v>
                </c:pt>
                <c:pt idx="130">
                  <c:v>14026</c:v>
                </c:pt>
                <c:pt idx="131">
                  <c:v>14231</c:v>
                </c:pt>
                <c:pt idx="132">
                  <c:v>14441</c:v>
                </c:pt>
                <c:pt idx="133">
                  <c:v>14635</c:v>
                </c:pt>
                <c:pt idx="134">
                  <c:v>14817</c:v>
                </c:pt>
                <c:pt idx="135">
                  <c:v>14997</c:v>
                </c:pt>
                <c:pt idx="136">
                  <c:v>15180</c:v>
                </c:pt>
                <c:pt idx="137">
                  <c:v>15387</c:v>
                </c:pt>
                <c:pt idx="138">
                  <c:v>15582</c:v>
                </c:pt>
                <c:pt idx="139">
                  <c:v>15748</c:v>
                </c:pt>
                <c:pt idx="140">
                  <c:v>15902</c:v>
                </c:pt>
                <c:pt idx="141">
                  <c:v>16077</c:v>
                </c:pt>
                <c:pt idx="142">
                  <c:v>16209</c:v>
                </c:pt>
                <c:pt idx="143">
                  <c:v>16313</c:v>
                </c:pt>
                <c:pt idx="144">
                  <c:v>16401</c:v>
                </c:pt>
                <c:pt idx="145">
                  <c:v>16535</c:v>
                </c:pt>
                <c:pt idx="146">
                  <c:v>16693</c:v>
                </c:pt>
                <c:pt idx="147">
                  <c:v>16875</c:v>
                </c:pt>
                <c:pt idx="148">
                  <c:v>17049</c:v>
                </c:pt>
                <c:pt idx="149">
                  <c:v>17227</c:v>
                </c:pt>
                <c:pt idx="150">
                  <c:v>17407</c:v>
                </c:pt>
                <c:pt idx="152">
                  <c:v>17544</c:v>
                </c:pt>
                <c:pt idx="153">
                  <c:v>17653</c:v>
                </c:pt>
                <c:pt idx="154">
                  <c:v>17768</c:v>
                </c:pt>
                <c:pt idx="155">
                  <c:v>17840</c:v>
                </c:pt>
                <c:pt idx="156">
                  <c:v>17904</c:v>
                </c:pt>
                <c:pt idx="157">
                  <c:v>17968</c:v>
                </c:pt>
                <c:pt idx="158">
                  <c:v>18049</c:v>
                </c:pt>
                <c:pt idx="159">
                  <c:v>18135</c:v>
                </c:pt>
                <c:pt idx="160">
                  <c:v>18239</c:v>
                </c:pt>
                <c:pt idx="161">
                  <c:v>18307</c:v>
                </c:pt>
                <c:pt idx="162">
                  <c:v>18405</c:v>
                </c:pt>
                <c:pt idx="163">
                  <c:v>18512</c:v>
                </c:pt>
                <c:pt idx="164">
                  <c:v>18615</c:v>
                </c:pt>
                <c:pt idx="165">
                  <c:v>18721</c:v>
                </c:pt>
                <c:pt idx="166">
                  <c:v>18827</c:v>
                </c:pt>
                <c:pt idx="167">
                  <c:v>18896</c:v>
                </c:pt>
                <c:pt idx="168">
                  <c:v>18947</c:v>
                </c:pt>
                <c:pt idx="169">
                  <c:v>18995</c:v>
                </c:pt>
                <c:pt idx="170">
                  <c:v>19039</c:v>
                </c:pt>
                <c:pt idx="171">
                  <c:v>19083</c:v>
                </c:pt>
                <c:pt idx="172">
                  <c:v>19127</c:v>
                </c:pt>
                <c:pt idx="173">
                  <c:v>19171</c:v>
                </c:pt>
                <c:pt idx="174">
                  <c:v>19217</c:v>
                </c:pt>
                <c:pt idx="175">
                  <c:v>19264</c:v>
                </c:pt>
                <c:pt idx="176">
                  <c:v>19327</c:v>
                </c:pt>
                <c:pt idx="177">
                  <c:v>19407</c:v>
                </c:pt>
                <c:pt idx="178">
                  <c:v>19460</c:v>
                </c:pt>
                <c:pt idx="179">
                  <c:v>19502</c:v>
                </c:pt>
                <c:pt idx="180">
                  <c:v>19546</c:v>
                </c:pt>
                <c:pt idx="181">
                  <c:v>19588</c:v>
                </c:pt>
                <c:pt idx="182">
                  <c:v>19631</c:v>
                </c:pt>
              </c:numCache>
            </c:numRef>
          </c:val>
          <c:smooth val="0"/>
          <c:extLst>
            <c:ext xmlns:c15="http://schemas.microsoft.com/office/drawing/2012/chart" uri="{02D57815-91ED-43cb-92C2-25804820EDAC}">
              <c15:datalabelsRange>
                <c15:f>'Compressor Utili.Figure 10 &amp; 11'!$F$187</c15:f>
                <c15:dlblRangeCache>
                  <c:ptCount val="1"/>
                  <c:pt idx="0">
                    <c:v> 19,631 </c:v>
                  </c:pt>
                </c15:dlblRangeCache>
              </c15:datalabelsRange>
            </c:ext>
            <c:ext xmlns:c16="http://schemas.microsoft.com/office/drawing/2014/chart" uri="{C3380CC4-5D6E-409C-BE32-E72D297353CC}">
              <c16:uniqueId val="{00000003-3C49-44B4-85B0-96583CE01831}"/>
            </c:ext>
          </c:extLst>
        </c:ser>
        <c:dLbls>
          <c:showLegendKey val="0"/>
          <c:showVal val="0"/>
          <c:showCatName val="0"/>
          <c:showSerName val="0"/>
          <c:showPercent val="0"/>
          <c:showBubbleSize val="0"/>
        </c:dLbls>
        <c:smooth val="0"/>
        <c:axId val="356266144"/>
        <c:axId val="116195760"/>
        <c:extLst>
          <c:ext xmlns:c15="http://schemas.microsoft.com/office/drawing/2012/chart" uri="{02D57815-91ED-43cb-92C2-25804820EDAC}">
            <c15:filteredLineSeries>
              <c15:ser>
                <c:idx val="0"/>
                <c:order val="0"/>
                <c:tx>
                  <c:strRef>
                    <c:extLst>
                      <c:ext uri="{02D57815-91ED-43cb-92C2-25804820EDAC}">
                        <c15:formulaRef>
                          <c15:sqref>'Compressor Utili.Figure 10 &amp; 11'!$C$4</c15:sqref>
                        </c15:formulaRef>
                      </c:ext>
                    </c:extLst>
                    <c:strCache>
                      <c:ptCount val="1"/>
                      <c:pt idx="0">
                        <c:v>2022/23</c:v>
                      </c:pt>
                    </c:strCache>
                  </c:strRef>
                </c:tx>
                <c:spPr>
                  <a:ln w="28575" cap="rnd">
                    <a:solidFill>
                      <a:schemeClr val="accent1"/>
                    </a:solidFill>
                    <a:round/>
                  </a:ln>
                  <a:effectLst/>
                </c:spPr>
                <c:marker>
                  <c:symbol val="none"/>
                </c:marker>
                <c:cat>
                  <c:numRef>
                    <c:extLst>
                      <c:ext uri="{02D57815-91ED-43cb-92C2-25804820EDAC}">
                        <c15:formulaRef>
                          <c15:sqref>'Compressor Utili.Figure 10 &amp; 11'!$B$5:$B$187</c15:sqref>
                        </c15:formulaRef>
                      </c:ext>
                    </c:extLst>
                    <c:numCache>
                      <c:formatCode>d\-mmm</c:formatCode>
                      <c:ptCount val="183"/>
                      <c:pt idx="0">
                        <c:v>45200</c:v>
                      </c:pt>
                      <c:pt idx="1">
                        <c:v>45201</c:v>
                      </c:pt>
                      <c:pt idx="2">
                        <c:v>45202</c:v>
                      </c:pt>
                      <c:pt idx="3">
                        <c:v>45203</c:v>
                      </c:pt>
                      <c:pt idx="4">
                        <c:v>45204</c:v>
                      </c:pt>
                      <c:pt idx="5">
                        <c:v>45205</c:v>
                      </c:pt>
                      <c:pt idx="6">
                        <c:v>45206</c:v>
                      </c:pt>
                      <c:pt idx="7">
                        <c:v>45207</c:v>
                      </c:pt>
                      <c:pt idx="8">
                        <c:v>45208</c:v>
                      </c:pt>
                      <c:pt idx="9">
                        <c:v>45209</c:v>
                      </c:pt>
                      <c:pt idx="10">
                        <c:v>45210</c:v>
                      </c:pt>
                      <c:pt idx="11">
                        <c:v>45211</c:v>
                      </c:pt>
                      <c:pt idx="12">
                        <c:v>45212</c:v>
                      </c:pt>
                      <c:pt idx="13">
                        <c:v>45213</c:v>
                      </c:pt>
                      <c:pt idx="14">
                        <c:v>45214</c:v>
                      </c:pt>
                      <c:pt idx="15">
                        <c:v>45215</c:v>
                      </c:pt>
                      <c:pt idx="16">
                        <c:v>45216</c:v>
                      </c:pt>
                      <c:pt idx="17">
                        <c:v>45217</c:v>
                      </c:pt>
                      <c:pt idx="18">
                        <c:v>45218</c:v>
                      </c:pt>
                      <c:pt idx="19">
                        <c:v>45219</c:v>
                      </c:pt>
                      <c:pt idx="20">
                        <c:v>45220</c:v>
                      </c:pt>
                      <c:pt idx="21">
                        <c:v>45221</c:v>
                      </c:pt>
                      <c:pt idx="22">
                        <c:v>45222</c:v>
                      </c:pt>
                      <c:pt idx="23">
                        <c:v>45223</c:v>
                      </c:pt>
                      <c:pt idx="24">
                        <c:v>45224</c:v>
                      </c:pt>
                      <c:pt idx="25">
                        <c:v>45225</c:v>
                      </c:pt>
                      <c:pt idx="26">
                        <c:v>45226</c:v>
                      </c:pt>
                      <c:pt idx="27">
                        <c:v>45227</c:v>
                      </c:pt>
                      <c:pt idx="28">
                        <c:v>45228</c:v>
                      </c:pt>
                      <c:pt idx="29">
                        <c:v>45229</c:v>
                      </c:pt>
                      <c:pt idx="30">
                        <c:v>45230</c:v>
                      </c:pt>
                      <c:pt idx="31">
                        <c:v>45231</c:v>
                      </c:pt>
                      <c:pt idx="32">
                        <c:v>45232</c:v>
                      </c:pt>
                      <c:pt idx="33">
                        <c:v>45233</c:v>
                      </c:pt>
                      <c:pt idx="34">
                        <c:v>45234</c:v>
                      </c:pt>
                      <c:pt idx="35">
                        <c:v>45235</c:v>
                      </c:pt>
                      <c:pt idx="36">
                        <c:v>45236</c:v>
                      </c:pt>
                      <c:pt idx="37">
                        <c:v>45237</c:v>
                      </c:pt>
                      <c:pt idx="38">
                        <c:v>45238</c:v>
                      </c:pt>
                      <c:pt idx="39">
                        <c:v>45239</c:v>
                      </c:pt>
                      <c:pt idx="40">
                        <c:v>45240</c:v>
                      </c:pt>
                      <c:pt idx="41">
                        <c:v>45241</c:v>
                      </c:pt>
                      <c:pt idx="42">
                        <c:v>45242</c:v>
                      </c:pt>
                      <c:pt idx="43">
                        <c:v>45243</c:v>
                      </c:pt>
                      <c:pt idx="44">
                        <c:v>45244</c:v>
                      </c:pt>
                      <c:pt idx="45">
                        <c:v>45245</c:v>
                      </c:pt>
                      <c:pt idx="46">
                        <c:v>45246</c:v>
                      </c:pt>
                      <c:pt idx="47">
                        <c:v>45247</c:v>
                      </c:pt>
                      <c:pt idx="48">
                        <c:v>45248</c:v>
                      </c:pt>
                      <c:pt idx="49">
                        <c:v>45249</c:v>
                      </c:pt>
                      <c:pt idx="50">
                        <c:v>45250</c:v>
                      </c:pt>
                      <c:pt idx="51">
                        <c:v>45251</c:v>
                      </c:pt>
                      <c:pt idx="52">
                        <c:v>45252</c:v>
                      </c:pt>
                      <c:pt idx="53">
                        <c:v>45253</c:v>
                      </c:pt>
                      <c:pt idx="54">
                        <c:v>45254</c:v>
                      </c:pt>
                      <c:pt idx="55">
                        <c:v>45255</c:v>
                      </c:pt>
                      <c:pt idx="56">
                        <c:v>45256</c:v>
                      </c:pt>
                      <c:pt idx="57">
                        <c:v>45257</c:v>
                      </c:pt>
                      <c:pt idx="58">
                        <c:v>45258</c:v>
                      </c:pt>
                      <c:pt idx="59">
                        <c:v>45259</c:v>
                      </c:pt>
                      <c:pt idx="60">
                        <c:v>45260</c:v>
                      </c:pt>
                      <c:pt idx="61">
                        <c:v>45261</c:v>
                      </c:pt>
                      <c:pt idx="62">
                        <c:v>45262</c:v>
                      </c:pt>
                      <c:pt idx="63">
                        <c:v>45263</c:v>
                      </c:pt>
                      <c:pt idx="64">
                        <c:v>45264</c:v>
                      </c:pt>
                      <c:pt idx="65">
                        <c:v>45265</c:v>
                      </c:pt>
                      <c:pt idx="66">
                        <c:v>45266</c:v>
                      </c:pt>
                      <c:pt idx="67">
                        <c:v>45267</c:v>
                      </c:pt>
                      <c:pt idx="68">
                        <c:v>45268</c:v>
                      </c:pt>
                      <c:pt idx="69">
                        <c:v>45269</c:v>
                      </c:pt>
                      <c:pt idx="70">
                        <c:v>45270</c:v>
                      </c:pt>
                      <c:pt idx="71">
                        <c:v>45271</c:v>
                      </c:pt>
                      <c:pt idx="72">
                        <c:v>45272</c:v>
                      </c:pt>
                      <c:pt idx="73">
                        <c:v>45273</c:v>
                      </c:pt>
                      <c:pt idx="74">
                        <c:v>45274</c:v>
                      </c:pt>
                      <c:pt idx="75">
                        <c:v>45275</c:v>
                      </c:pt>
                      <c:pt idx="76">
                        <c:v>45276</c:v>
                      </c:pt>
                      <c:pt idx="77">
                        <c:v>45277</c:v>
                      </c:pt>
                      <c:pt idx="78">
                        <c:v>45278</c:v>
                      </c:pt>
                      <c:pt idx="79">
                        <c:v>45279</c:v>
                      </c:pt>
                      <c:pt idx="80">
                        <c:v>45280</c:v>
                      </c:pt>
                      <c:pt idx="81">
                        <c:v>45281</c:v>
                      </c:pt>
                      <c:pt idx="82">
                        <c:v>45282</c:v>
                      </c:pt>
                      <c:pt idx="83">
                        <c:v>45283</c:v>
                      </c:pt>
                      <c:pt idx="84">
                        <c:v>45284</c:v>
                      </c:pt>
                      <c:pt idx="85">
                        <c:v>45285</c:v>
                      </c:pt>
                      <c:pt idx="86">
                        <c:v>45286</c:v>
                      </c:pt>
                      <c:pt idx="87">
                        <c:v>45287</c:v>
                      </c:pt>
                      <c:pt idx="88">
                        <c:v>45288</c:v>
                      </c:pt>
                      <c:pt idx="89">
                        <c:v>45289</c:v>
                      </c:pt>
                      <c:pt idx="90">
                        <c:v>45290</c:v>
                      </c:pt>
                      <c:pt idx="91">
                        <c:v>45291</c:v>
                      </c:pt>
                      <c:pt idx="92">
                        <c:v>45292</c:v>
                      </c:pt>
                      <c:pt idx="93">
                        <c:v>45293</c:v>
                      </c:pt>
                      <c:pt idx="94">
                        <c:v>45294</c:v>
                      </c:pt>
                      <c:pt idx="95">
                        <c:v>45295</c:v>
                      </c:pt>
                      <c:pt idx="96">
                        <c:v>45296</c:v>
                      </c:pt>
                      <c:pt idx="97">
                        <c:v>45297</c:v>
                      </c:pt>
                      <c:pt idx="98">
                        <c:v>45298</c:v>
                      </c:pt>
                      <c:pt idx="99">
                        <c:v>45299</c:v>
                      </c:pt>
                      <c:pt idx="100">
                        <c:v>45300</c:v>
                      </c:pt>
                      <c:pt idx="101">
                        <c:v>45301</c:v>
                      </c:pt>
                      <c:pt idx="102">
                        <c:v>45302</c:v>
                      </c:pt>
                      <c:pt idx="103">
                        <c:v>45303</c:v>
                      </c:pt>
                      <c:pt idx="104">
                        <c:v>45304</c:v>
                      </c:pt>
                      <c:pt idx="105">
                        <c:v>45305</c:v>
                      </c:pt>
                      <c:pt idx="106">
                        <c:v>45306</c:v>
                      </c:pt>
                      <c:pt idx="107">
                        <c:v>45307</c:v>
                      </c:pt>
                      <c:pt idx="108">
                        <c:v>45308</c:v>
                      </c:pt>
                      <c:pt idx="109">
                        <c:v>45309</c:v>
                      </c:pt>
                      <c:pt idx="110">
                        <c:v>45310</c:v>
                      </c:pt>
                      <c:pt idx="111">
                        <c:v>45311</c:v>
                      </c:pt>
                      <c:pt idx="112">
                        <c:v>45312</c:v>
                      </c:pt>
                      <c:pt idx="113">
                        <c:v>45313</c:v>
                      </c:pt>
                      <c:pt idx="114">
                        <c:v>45314</c:v>
                      </c:pt>
                      <c:pt idx="115">
                        <c:v>45315</c:v>
                      </c:pt>
                      <c:pt idx="116">
                        <c:v>45316</c:v>
                      </c:pt>
                      <c:pt idx="117">
                        <c:v>45317</c:v>
                      </c:pt>
                      <c:pt idx="118">
                        <c:v>45318</c:v>
                      </c:pt>
                      <c:pt idx="119">
                        <c:v>45319</c:v>
                      </c:pt>
                      <c:pt idx="120">
                        <c:v>45320</c:v>
                      </c:pt>
                      <c:pt idx="121">
                        <c:v>45321</c:v>
                      </c:pt>
                      <c:pt idx="122">
                        <c:v>45322</c:v>
                      </c:pt>
                      <c:pt idx="123">
                        <c:v>45323</c:v>
                      </c:pt>
                      <c:pt idx="124">
                        <c:v>45324</c:v>
                      </c:pt>
                      <c:pt idx="125">
                        <c:v>45325</c:v>
                      </c:pt>
                      <c:pt idx="126">
                        <c:v>45326</c:v>
                      </c:pt>
                      <c:pt idx="127">
                        <c:v>45327</c:v>
                      </c:pt>
                      <c:pt idx="128">
                        <c:v>45328</c:v>
                      </c:pt>
                      <c:pt idx="129">
                        <c:v>45329</c:v>
                      </c:pt>
                      <c:pt idx="130">
                        <c:v>45330</c:v>
                      </c:pt>
                      <c:pt idx="131">
                        <c:v>45331</c:v>
                      </c:pt>
                      <c:pt idx="132">
                        <c:v>45332</c:v>
                      </c:pt>
                      <c:pt idx="133">
                        <c:v>45333</c:v>
                      </c:pt>
                      <c:pt idx="134">
                        <c:v>45334</c:v>
                      </c:pt>
                      <c:pt idx="135">
                        <c:v>45335</c:v>
                      </c:pt>
                      <c:pt idx="136">
                        <c:v>45336</c:v>
                      </c:pt>
                      <c:pt idx="137">
                        <c:v>45337</c:v>
                      </c:pt>
                      <c:pt idx="138">
                        <c:v>45338</c:v>
                      </c:pt>
                      <c:pt idx="139">
                        <c:v>45339</c:v>
                      </c:pt>
                      <c:pt idx="140">
                        <c:v>45340</c:v>
                      </c:pt>
                      <c:pt idx="141">
                        <c:v>45341</c:v>
                      </c:pt>
                      <c:pt idx="142">
                        <c:v>45342</c:v>
                      </c:pt>
                      <c:pt idx="143">
                        <c:v>45343</c:v>
                      </c:pt>
                      <c:pt idx="144">
                        <c:v>45344</c:v>
                      </c:pt>
                      <c:pt idx="145">
                        <c:v>45345</c:v>
                      </c:pt>
                      <c:pt idx="146">
                        <c:v>45346</c:v>
                      </c:pt>
                      <c:pt idx="147">
                        <c:v>45347</c:v>
                      </c:pt>
                      <c:pt idx="148">
                        <c:v>45348</c:v>
                      </c:pt>
                      <c:pt idx="149">
                        <c:v>45349</c:v>
                      </c:pt>
                      <c:pt idx="150">
                        <c:v>45350</c:v>
                      </c:pt>
                      <c:pt idx="151">
                        <c:v>45351</c:v>
                      </c:pt>
                      <c:pt idx="152">
                        <c:v>45352</c:v>
                      </c:pt>
                      <c:pt idx="153">
                        <c:v>45353</c:v>
                      </c:pt>
                      <c:pt idx="154">
                        <c:v>45354</c:v>
                      </c:pt>
                      <c:pt idx="155">
                        <c:v>45355</c:v>
                      </c:pt>
                      <c:pt idx="156">
                        <c:v>45356</c:v>
                      </c:pt>
                      <c:pt idx="157">
                        <c:v>45357</c:v>
                      </c:pt>
                      <c:pt idx="158">
                        <c:v>45358</c:v>
                      </c:pt>
                      <c:pt idx="159">
                        <c:v>45359</c:v>
                      </c:pt>
                      <c:pt idx="160">
                        <c:v>45360</c:v>
                      </c:pt>
                      <c:pt idx="161">
                        <c:v>45361</c:v>
                      </c:pt>
                      <c:pt idx="162">
                        <c:v>45362</c:v>
                      </c:pt>
                      <c:pt idx="163">
                        <c:v>45363</c:v>
                      </c:pt>
                      <c:pt idx="164">
                        <c:v>45364</c:v>
                      </c:pt>
                      <c:pt idx="165">
                        <c:v>45365</c:v>
                      </c:pt>
                      <c:pt idx="166">
                        <c:v>45366</c:v>
                      </c:pt>
                      <c:pt idx="167">
                        <c:v>45367</c:v>
                      </c:pt>
                      <c:pt idx="168">
                        <c:v>45368</c:v>
                      </c:pt>
                      <c:pt idx="169">
                        <c:v>45369</c:v>
                      </c:pt>
                      <c:pt idx="170">
                        <c:v>45370</c:v>
                      </c:pt>
                      <c:pt idx="171">
                        <c:v>45371</c:v>
                      </c:pt>
                      <c:pt idx="172">
                        <c:v>45372</c:v>
                      </c:pt>
                      <c:pt idx="173">
                        <c:v>45373</c:v>
                      </c:pt>
                      <c:pt idx="174">
                        <c:v>45374</c:v>
                      </c:pt>
                      <c:pt idx="175">
                        <c:v>45375</c:v>
                      </c:pt>
                      <c:pt idx="176">
                        <c:v>45376</c:v>
                      </c:pt>
                      <c:pt idx="177">
                        <c:v>45377</c:v>
                      </c:pt>
                      <c:pt idx="178">
                        <c:v>45378</c:v>
                      </c:pt>
                      <c:pt idx="179">
                        <c:v>45379</c:v>
                      </c:pt>
                      <c:pt idx="180">
                        <c:v>45380</c:v>
                      </c:pt>
                      <c:pt idx="181">
                        <c:v>45381</c:v>
                      </c:pt>
                      <c:pt idx="182">
                        <c:v>45382</c:v>
                      </c:pt>
                    </c:numCache>
                  </c:numRef>
                </c:cat>
                <c:val>
                  <c:numRef>
                    <c:extLst>
                      <c:ext uri="{02D57815-91ED-43cb-92C2-25804820EDAC}">
                        <c15:formulaRef>
                          <c15:sqref>'Compressor Utili.Figure 10 &amp; 11'!$C$5:$C$187</c15:sqref>
                        </c15:formulaRef>
                      </c:ext>
                    </c:extLst>
                    <c:numCache>
                      <c:formatCode>_-* #,##0_-;\-* #,##0_-;_-* "-"??_-;_-@_-</c:formatCode>
                      <c:ptCount val="183"/>
                      <c:pt idx="0">
                        <c:v>100</c:v>
                      </c:pt>
                      <c:pt idx="1">
                        <c:v>207</c:v>
                      </c:pt>
                      <c:pt idx="2">
                        <c:v>299</c:v>
                      </c:pt>
                      <c:pt idx="3">
                        <c:v>386</c:v>
                      </c:pt>
                      <c:pt idx="4">
                        <c:v>487</c:v>
                      </c:pt>
                      <c:pt idx="5">
                        <c:v>607</c:v>
                      </c:pt>
                      <c:pt idx="6">
                        <c:v>732</c:v>
                      </c:pt>
                      <c:pt idx="7">
                        <c:v>809</c:v>
                      </c:pt>
                      <c:pt idx="8">
                        <c:v>878</c:v>
                      </c:pt>
                      <c:pt idx="9">
                        <c:v>968</c:v>
                      </c:pt>
                      <c:pt idx="10">
                        <c:v>1067</c:v>
                      </c:pt>
                      <c:pt idx="11">
                        <c:v>1172</c:v>
                      </c:pt>
                      <c:pt idx="12">
                        <c:v>1284</c:v>
                      </c:pt>
                      <c:pt idx="13">
                        <c:v>1386</c:v>
                      </c:pt>
                      <c:pt idx="14">
                        <c:v>1482</c:v>
                      </c:pt>
                      <c:pt idx="15">
                        <c:v>1568</c:v>
                      </c:pt>
                      <c:pt idx="16">
                        <c:v>1671</c:v>
                      </c:pt>
                      <c:pt idx="17">
                        <c:v>1790</c:v>
                      </c:pt>
                      <c:pt idx="18">
                        <c:v>1878</c:v>
                      </c:pt>
                      <c:pt idx="19">
                        <c:v>1975</c:v>
                      </c:pt>
                      <c:pt idx="20">
                        <c:v>2087</c:v>
                      </c:pt>
                      <c:pt idx="21">
                        <c:v>2174</c:v>
                      </c:pt>
                      <c:pt idx="22">
                        <c:v>2253</c:v>
                      </c:pt>
                      <c:pt idx="23">
                        <c:v>2333</c:v>
                      </c:pt>
                      <c:pt idx="24">
                        <c:v>2430</c:v>
                      </c:pt>
                      <c:pt idx="25">
                        <c:v>2543</c:v>
                      </c:pt>
                      <c:pt idx="26">
                        <c:v>2640</c:v>
                      </c:pt>
                      <c:pt idx="27">
                        <c:v>2740</c:v>
                      </c:pt>
                      <c:pt idx="28">
                        <c:v>2837</c:v>
                      </c:pt>
                      <c:pt idx="29">
                        <c:v>2935</c:v>
                      </c:pt>
                      <c:pt idx="30">
                        <c:v>3029</c:v>
                      </c:pt>
                      <c:pt idx="31">
                        <c:v>3091</c:v>
                      </c:pt>
                      <c:pt idx="32">
                        <c:v>3152</c:v>
                      </c:pt>
                      <c:pt idx="33">
                        <c:v>3204</c:v>
                      </c:pt>
                      <c:pt idx="34">
                        <c:v>3315</c:v>
                      </c:pt>
                      <c:pt idx="35">
                        <c:v>3421</c:v>
                      </c:pt>
                      <c:pt idx="36">
                        <c:v>3519</c:v>
                      </c:pt>
                      <c:pt idx="37">
                        <c:v>3653</c:v>
                      </c:pt>
                      <c:pt idx="38">
                        <c:v>3812</c:v>
                      </c:pt>
                      <c:pt idx="39">
                        <c:v>3982</c:v>
                      </c:pt>
                      <c:pt idx="40">
                        <c:v>4147</c:v>
                      </c:pt>
                      <c:pt idx="41">
                        <c:v>4283</c:v>
                      </c:pt>
                      <c:pt idx="42">
                        <c:v>4425</c:v>
                      </c:pt>
                      <c:pt idx="43">
                        <c:v>4570</c:v>
                      </c:pt>
                      <c:pt idx="44">
                        <c:v>4736</c:v>
                      </c:pt>
                      <c:pt idx="45">
                        <c:v>4841</c:v>
                      </c:pt>
                      <c:pt idx="46">
                        <c:v>4983</c:v>
                      </c:pt>
                      <c:pt idx="47">
                        <c:v>5143</c:v>
                      </c:pt>
                      <c:pt idx="48">
                        <c:v>5236</c:v>
                      </c:pt>
                      <c:pt idx="49">
                        <c:v>5369</c:v>
                      </c:pt>
                      <c:pt idx="50">
                        <c:v>5522</c:v>
                      </c:pt>
                      <c:pt idx="51">
                        <c:v>5684</c:v>
                      </c:pt>
                      <c:pt idx="52">
                        <c:v>5787</c:v>
                      </c:pt>
                      <c:pt idx="53">
                        <c:v>5889</c:v>
                      </c:pt>
                      <c:pt idx="54">
                        <c:v>5990</c:v>
                      </c:pt>
                      <c:pt idx="55">
                        <c:v>6077</c:v>
                      </c:pt>
                      <c:pt idx="56">
                        <c:v>6130</c:v>
                      </c:pt>
                      <c:pt idx="57">
                        <c:v>6203</c:v>
                      </c:pt>
                      <c:pt idx="58">
                        <c:v>6346</c:v>
                      </c:pt>
                      <c:pt idx="59">
                        <c:v>6462</c:v>
                      </c:pt>
                      <c:pt idx="60">
                        <c:v>6665</c:v>
                      </c:pt>
                      <c:pt idx="61">
                        <c:v>6873</c:v>
                      </c:pt>
                      <c:pt idx="62">
                        <c:v>7059</c:v>
                      </c:pt>
                      <c:pt idx="63">
                        <c:v>7289</c:v>
                      </c:pt>
                      <c:pt idx="64">
                        <c:v>7492</c:v>
                      </c:pt>
                      <c:pt idx="65">
                        <c:v>7705</c:v>
                      </c:pt>
                      <c:pt idx="66">
                        <c:v>7916</c:v>
                      </c:pt>
                      <c:pt idx="67">
                        <c:v>8120</c:v>
                      </c:pt>
                      <c:pt idx="68">
                        <c:v>8311</c:v>
                      </c:pt>
                      <c:pt idx="69">
                        <c:v>8503</c:v>
                      </c:pt>
                      <c:pt idx="70">
                        <c:v>8691</c:v>
                      </c:pt>
                      <c:pt idx="71">
                        <c:v>8897</c:v>
                      </c:pt>
                      <c:pt idx="72">
                        <c:v>9098</c:v>
                      </c:pt>
                      <c:pt idx="73">
                        <c:v>9305</c:v>
                      </c:pt>
                      <c:pt idx="74">
                        <c:v>9508</c:v>
                      </c:pt>
                      <c:pt idx="75">
                        <c:v>9706</c:v>
                      </c:pt>
                      <c:pt idx="76">
                        <c:v>9921</c:v>
                      </c:pt>
                      <c:pt idx="77">
                        <c:v>10141</c:v>
                      </c:pt>
                      <c:pt idx="78">
                        <c:v>10367</c:v>
                      </c:pt>
                      <c:pt idx="79">
                        <c:v>10606</c:v>
                      </c:pt>
                      <c:pt idx="80">
                        <c:v>10834</c:v>
                      </c:pt>
                      <c:pt idx="81">
                        <c:v>11002</c:v>
                      </c:pt>
                      <c:pt idx="82">
                        <c:v>11121</c:v>
                      </c:pt>
                      <c:pt idx="83">
                        <c:v>11241</c:v>
                      </c:pt>
                      <c:pt idx="84">
                        <c:v>11365</c:v>
                      </c:pt>
                      <c:pt idx="85">
                        <c:v>11509</c:v>
                      </c:pt>
                      <c:pt idx="86">
                        <c:v>11654</c:v>
                      </c:pt>
                      <c:pt idx="87">
                        <c:v>11800</c:v>
                      </c:pt>
                      <c:pt idx="88">
                        <c:v>12022</c:v>
                      </c:pt>
                      <c:pt idx="89">
                        <c:v>12161</c:v>
                      </c:pt>
                      <c:pt idx="90">
                        <c:v>12257</c:v>
                      </c:pt>
                      <c:pt idx="91">
                        <c:v>12347</c:v>
                      </c:pt>
                      <c:pt idx="92">
                        <c:v>12428</c:v>
                      </c:pt>
                      <c:pt idx="93">
                        <c:v>12537</c:v>
                      </c:pt>
                      <c:pt idx="94">
                        <c:v>12640</c:v>
                      </c:pt>
                      <c:pt idx="95">
                        <c:v>12720</c:v>
                      </c:pt>
                      <c:pt idx="96">
                        <c:v>12795</c:v>
                      </c:pt>
                      <c:pt idx="97">
                        <c:v>12873</c:v>
                      </c:pt>
                      <c:pt idx="98">
                        <c:v>12948</c:v>
                      </c:pt>
                      <c:pt idx="99">
                        <c:v>13020</c:v>
                      </c:pt>
                      <c:pt idx="100">
                        <c:v>13072</c:v>
                      </c:pt>
                      <c:pt idx="101">
                        <c:v>13116</c:v>
                      </c:pt>
                      <c:pt idx="102">
                        <c:v>13167</c:v>
                      </c:pt>
                      <c:pt idx="103">
                        <c:v>13234</c:v>
                      </c:pt>
                      <c:pt idx="104">
                        <c:v>13285</c:v>
                      </c:pt>
                      <c:pt idx="105">
                        <c:v>13333</c:v>
                      </c:pt>
                      <c:pt idx="106">
                        <c:v>13381</c:v>
                      </c:pt>
                      <c:pt idx="107">
                        <c:v>13422</c:v>
                      </c:pt>
                      <c:pt idx="108">
                        <c:v>13532</c:v>
                      </c:pt>
                      <c:pt idx="109">
                        <c:v>13708</c:v>
                      </c:pt>
                      <c:pt idx="110">
                        <c:v>13893</c:v>
                      </c:pt>
                      <c:pt idx="111">
                        <c:v>14112</c:v>
                      </c:pt>
                      <c:pt idx="112">
                        <c:v>14323</c:v>
                      </c:pt>
                      <c:pt idx="113">
                        <c:v>14579</c:v>
                      </c:pt>
                      <c:pt idx="114">
                        <c:v>14832</c:v>
                      </c:pt>
                      <c:pt idx="115">
                        <c:v>15042</c:v>
                      </c:pt>
                      <c:pt idx="116">
                        <c:v>15277</c:v>
                      </c:pt>
                      <c:pt idx="117">
                        <c:v>15510</c:v>
                      </c:pt>
                      <c:pt idx="118">
                        <c:v>15724</c:v>
                      </c:pt>
                      <c:pt idx="119">
                        <c:v>15940</c:v>
                      </c:pt>
                      <c:pt idx="120">
                        <c:v>16152</c:v>
                      </c:pt>
                      <c:pt idx="121">
                        <c:v>16358</c:v>
                      </c:pt>
                      <c:pt idx="122">
                        <c:v>16543</c:v>
                      </c:pt>
                      <c:pt idx="123">
                        <c:v>16627</c:v>
                      </c:pt>
                      <c:pt idx="124">
                        <c:v>16681</c:v>
                      </c:pt>
                      <c:pt idx="125">
                        <c:v>16734</c:v>
                      </c:pt>
                      <c:pt idx="126">
                        <c:v>16784</c:v>
                      </c:pt>
                      <c:pt idx="127">
                        <c:v>16832</c:v>
                      </c:pt>
                      <c:pt idx="128">
                        <c:v>16902</c:v>
                      </c:pt>
                      <c:pt idx="129">
                        <c:v>16994</c:v>
                      </c:pt>
                      <c:pt idx="130">
                        <c:v>17101</c:v>
                      </c:pt>
                      <c:pt idx="131">
                        <c:v>17198</c:v>
                      </c:pt>
                      <c:pt idx="132">
                        <c:v>17268</c:v>
                      </c:pt>
                      <c:pt idx="133">
                        <c:v>17340</c:v>
                      </c:pt>
                      <c:pt idx="134">
                        <c:v>17413</c:v>
                      </c:pt>
                      <c:pt idx="135">
                        <c:v>17501</c:v>
                      </c:pt>
                      <c:pt idx="136">
                        <c:v>17596</c:v>
                      </c:pt>
                      <c:pt idx="137">
                        <c:v>17694</c:v>
                      </c:pt>
                      <c:pt idx="138">
                        <c:v>17784</c:v>
                      </c:pt>
                      <c:pt idx="139">
                        <c:v>17857</c:v>
                      </c:pt>
                      <c:pt idx="140">
                        <c:v>17967</c:v>
                      </c:pt>
                      <c:pt idx="141">
                        <c:v>18085</c:v>
                      </c:pt>
                      <c:pt idx="142">
                        <c:v>18209</c:v>
                      </c:pt>
                      <c:pt idx="143">
                        <c:v>18336</c:v>
                      </c:pt>
                      <c:pt idx="144">
                        <c:v>18489</c:v>
                      </c:pt>
                      <c:pt idx="145">
                        <c:v>18601</c:v>
                      </c:pt>
                      <c:pt idx="146">
                        <c:v>18701</c:v>
                      </c:pt>
                      <c:pt idx="147">
                        <c:v>18799</c:v>
                      </c:pt>
                      <c:pt idx="148">
                        <c:v>18879</c:v>
                      </c:pt>
                      <c:pt idx="149">
                        <c:v>18961</c:v>
                      </c:pt>
                      <c:pt idx="150">
                        <c:v>19074</c:v>
                      </c:pt>
                      <c:pt idx="151">
                        <c:v>19074</c:v>
                      </c:pt>
                      <c:pt idx="152">
                        <c:v>19164</c:v>
                      </c:pt>
                      <c:pt idx="153">
                        <c:v>19229</c:v>
                      </c:pt>
                      <c:pt idx="154">
                        <c:v>19259</c:v>
                      </c:pt>
                      <c:pt idx="155">
                        <c:v>19283</c:v>
                      </c:pt>
                      <c:pt idx="156">
                        <c:v>19319</c:v>
                      </c:pt>
                      <c:pt idx="157">
                        <c:v>19379</c:v>
                      </c:pt>
                      <c:pt idx="158">
                        <c:v>19451</c:v>
                      </c:pt>
                      <c:pt idx="159">
                        <c:v>19530</c:v>
                      </c:pt>
                      <c:pt idx="160">
                        <c:v>19602</c:v>
                      </c:pt>
                      <c:pt idx="161">
                        <c:v>19674</c:v>
                      </c:pt>
                      <c:pt idx="162">
                        <c:v>19746</c:v>
                      </c:pt>
                      <c:pt idx="163">
                        <c:v>19818</c:v>
                      </c:pt>
                      <c:pt idx="164">
                        <c:v>19890</c:v>
                      </c:pt>
                      <c:pt idx="165">
                        <c:v>19945</c:v>
                      </c:pt>
                      <c:pt idx="166">
                        <c:v>20005</c:v>
                      </c:pt>
                      <c:pt idx="167">
                        <c:v>20095</c:v>
                      </c:pt>
                      <c:pt idx="168">
                        <c:v>20278</c:v>
                      </c:pt>
                      <c:pt idx="169">
                        <c:v>20400</c:v>
                      </c:pt>
                      <c:pt idx="170">
                        <c:v>20541</c:v>
                      </c:pt>
                      <c:pt idx="171">
                        <c:v>20778</c:v>
                      </c:pt>
                      <c:pt idx="172">
                        <c:v>20926</c:v>
                      </c:pt>
                      <c:pt idx="173">
                        <c:v>21018</c:v>
                      </c:pt>
                      <c:pt idx="174">
                        <c:v>21097</c:v>
                      </c:pt>
                      <c:pt idx="175">
                        <c:v>21179</c:v>
                      </c:pt>
                      <c:pt idx="176">
                        <c:v>21245</c:v>
                      </c:pt>
                      <c:pt idx="177">
                        <c:v>21382</c:v>
                      </c:pt>
                      <c:pt idx="178">
                        <c:v>21500</c:v>
                      </c:pt>
                      <c:pt idx="179">
                        <c:v>21620</c:v>
                      </c:pt>
                      <c:pt idx="180">
                        <c:v>21746</c:v>
                      </c:pt>
                      <c:pt idx="181">
                        <c:v>21849</c:v>
                      </c:pt>
                      <c:pt idx="182">
                        <c:v>21959</c:v>
                      </c:pt>
                    </c:numCache>
                  </c:numRef>
                </c:val>
                <c:smooth val="0"/>
                <c:extLst>
                  <c:ext xmlns:c16="http://schemas.microsoft.com/office/drawing/2014/chart" uri="{C3380CC4-5D6E-409C-BE32-E72D297353CC}">
                    <c16:uniqueId val="{00000000-3C49-44B4-85B0-96583CE01831}"/>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'Compressor Utili.Figure 10 &amp; 11'!$D$4</c15:sqref>
                        </c15:formulaRef>
                      </c:ext>
                    </c:extLst>
                    <c:strCache>
                      <c:ptCount val="1"/>
                      <c:pt idx="0">
                        <c:v>2023/24</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'Compressor Utili.Figure 10 &amp; 11'!$B$5:$B$187</c15:sqref>
                        </c15:formulaRef>
                      </c:ext>
                    </c:extLst>
                    <c:numCache>
                      <c:formatCode>d\-mmm</c:formatCode>
                      <c:ptCount val="183"/>
                      <c:pt idx="0">
                        <c:v>45200</c:v>
                      </c:pt>
                      <c:pt idx="1">
                        <c:v>45201</c:v>
                      </c:pt>
                      <c:pt idx="2">
                        <c:v>45202</c:v>
                      </c:pt>
                      <c:pt idx="3">
                        <c:v>45203</c:v>
                      </c:pt>
                      <c:pt idx="4">
                        <c:v>45204</c:v>
                      </c:pt>
                      <c:pt idx="5">
                        <c:v>45205</c:v>
                      </c:pt>
                      <c:pt idx="6">
                        <c:v>45206</c:v>
                      </c:pt>
                      <c:pt idx="7">
                        <c:v>45207</c:v>
                      </c:pt>
                      <c:pt idx="8">
                        <c:v>45208</c:v>
                      </c:pt>
                      <c:pt idx="9">
                        <c:v>45209</c:v>
                      </c:pt>
                      <c:pt idx="10">
                        <c:v>45210</c:v>
                      </c:pt>
                      <c:pt idx="11">
                        <c:v>45211</c:v>
                      </c:pt>
                      <c:pt idx="12">
                        <c:v>45212</c:v>
                      </c:pt>
                      <c:pt idx="13">
                        <c:v>45213</c:v>
                      </c:pt>
                      <c:pt idx="14">
                        <c:v>45214</c:v>
                      </c:pt>
                      <c:pt idx="15">
                        <c:v>45215</c:v>
                      </c:pt>
                      <c:pt idx="16">
                        <c:v>45216</c:v>
                      </c:pt>
                      <c:pt idx="17">
                        <c:v>45217</c:v>
                      </c:pt>
                      <c:pt idx="18">
                        <c:v>45218</c:v>
                      </c:pt>
                      <c:pt idx="19">
                        <c:v>45219</c:v>
                      </c:pt>
                      <c:pt idx="20">
                        <c:v>45220</c:v>
                      </c:pt>
                      <c:pt idx="21">
                        <c:v>45221</c:v>
                      </c:pt>
                      <c:pt idx="22">
                        <c:v>45222</c:v>
                      </c:pt>
                      <c:pt idx="23">
                        <c:v>45223</c:v>
                      </c:pt>
                      <c:pt idx="24">
                        <c:v>45224</c:v>
                      </c:pt>
                      <c:pt idx="25">
                        <c:v>45225</c:v>
                      </c:pt>
                      <c:pt idx="26">
                        <c:v>45226</c:v>
                      </c:pt>
                      <c:pt idx="27">
                        <c:v>45227</c:v>
                      </c:pt>
                      <c:pt idx="28">
                        <c:v>45228</c:v>
                      </c:pt>
                      <c:pt idx="29">
                        <c:v>45229</c:v>
                      </c:pt>
                      <c:pt idx="30">
                        <c:v>45230</c:v>
                      </c:pt>
                      <c:pt idx="31">
                        <c:v>45231</c:v>
                      </c:pt>
                      <c:pt idx="32">
                        <c:v>45232</c:v>
                      </c:pt>
                      <c:pt idx="33">
                        <c:v>45233</c:v>
                      </c:pt>
                      <c:pt idx="34">
                        <c:v>45234</c:v>
                      </c:pt>
                      <c:pt idx="35">
                        <c:v>45235</c:v>
                      </c:pt>
                      <c:pt idx="36">
                        <c:v>45236</c:v>
                      </c:pt>
                      <c:pt idx="37">
                        <c:v>45237</c:v>
                      </c:pt>
                      <c:pt idx="38">
                        <c:v>45238</c:v>
                      </c:pt>
                      <c:pt idx="39">
                        <c:v>45239</c:v>
                      </c:pt>
                      <c:pt idx="40">
                        <c:v>45240</c:v>
                      </c:pt>
                      <c:pt idx="41">
                        <c:v>45241</c:v>
                      </c:pt>
                      <c:pt idx="42">
                        <c:v>45242</c:v>
                      </c:pt>
                      <c:pt idx="43">
                        <c:v>45243</c:v>
                      </c:pt>
                      <c:pt idx="44">
                        <c:v>45244</c:v>
                      </c:pt>
                      <c:pt idx="45">
                        <c:v>45245</c:v>
                      </c:pt>
                      <c:pt idx="46">
                        <c:v>45246</c:v>
                      </c:pt>
                      <c:pt idx="47">
                        <c:v>45247</c:v>
                      </c:pt>
                      <c:pt idx="48">
                        <c:v>45248</c:v>
                      </c:pt>
                      <c:pt idx="49">
                        <c:v>45249</c:v>
                      </c:pt>
                      <c:pt idx="50">
                        <c:v>45250</c:v>
                      </c:pt>
                      <c:pt idx="51">
                        <c:v>45251</c:v>
                      </c:pt>
                      <c:pt idx="52">
                        <c:v>45252</c:v>
                      </c:pt>
                      <c:pt idx="53">
                        <c:v>45253</c:v>
                      </c:pt>
                      <c:pt idx="54">
                        <c:v>45254</c:v>
                      </c:pt>
                      <c:pt idx="55">
                        <c:v>45255</c:v>
                      </c:pt>
                      <c:pt idx="56">
                        <c:v>45256</c:v>
                      </c:pt>
                      <c:pt idx="57">
                        <c:v>45257</c:v>
                      </c:pt>
                      <c:pt idx="58">
                        <c:v>45258</c:v>
                      </c:pt>
                      <c:pt idx="59">
                        <c:v>45259</c:v>
                      </c:pt>
                      <c:pt idx="60">
                        <c:v>45260</c:v>
                      </c:pt>
                      <c:pt idx="61">
                        <c:v>45261</c:v>
                      </c:pt>
                      <c:pt idx="62">
                        <c:v>45262</c:v>
                      </c:pt>
                      <c:pt idx="63">
                        <c:v>45263</c:v>
                      </c:pt>
                      <c:pt idx="64">
                        <c:v>45264</c:v>
                      </c:pt>
                      <c:pt idx="65">
                        <c:v>45265</c:v>
                      </c:pt>
                      <c:pt idx="66">
                        <c:v>45266</c:v>
                      </c:pt>
                      <c:pt idx="67">
                        <c:v>45267</c:v>
                      </c:pt>
                      <c:pt idx="68">
                        <c:v>45268</c:v>
                      </c:pt>
                      <c:pt idx="69">
                        <c:v>45269</c:v>
                      </c:pt>
                      <c:pt idx="70">
                        <c:v>45270</c:v>
                      </c:pt>
                      <c:pt idx="71">
                        <c:v>45271</c:v>
                      </c:pt>
                      <c:pt idx="72">
                        <c:v>45272</c:v>
                      </c:pt>
                      <c:pt idx="73">
                        <c:v>45273</c:v>
                      </c:pt>
                      <c:pt idx="74">
                        <c:v>45274</c:v>
                      </c:pt>
                      <c:pt idx="75">
                        <c:v>45275</c:v>
                      </c:pt>
                      <c:pt idx="76">
                        <c:v>45276</c:v>
                      </c:pt>
                      <c:pt idx="77">
                        <c:v>45277</c:v>
                      </c:pt>
                      <c:pt idx="78">
                        <c:v>45278</c:v>
                      </c:pt>
                      <c:pt idx="79">
                        <c:v>45279</c:v>
                      </c:pt>
                      <c:pt idx="80">
                        <c:v>45280</c:v>
                      </c:pt>
                      <c:pt idx="81">
                        <c:v>45281</c:v>
                      </c:pt>
                      <c:pt idx="82">
                        <c:v>45282</c:v>
                      </c:pt>
                      <c:pt idx="83">
                        <c:v>45283</c:v>
                      </c:pt>
                      <c:pt idx="84">
                        <c:v>45284</c:v>
                      </c:pt>
                      <c:pt idx="85">
                        <c:v>45285</c:v>
                      </c:pt>
                      <c:pt idx="86">
                        <c:v>45286</c:v>
                      </c:pt>
                      <c:pt idx="87">
                        <c:v>45287</c:v>
                      </c:pt>
                      <c:pt idx="88">
                        <c:v>45288</c:v>
                      </c:pt>
                      <c:pt idx="89">
                        <c:v>45289</c:v>
                      </c:pt>
                      <c:pt idx="90">
                        <c:v>45290</c:v>
                      </c:pt>
                      <c:pt idx="91">
                        <c:v>45291</c:v>
                      </c:pt>
                      <c:pt idx="92">
                        <c:v>45292</c:v>
                      </c:pt>
                      <c:pt idx="93">
                        <c:v>45293</c:v>
                      </c:pt>
                      <c:pt idx="94">
                        <c:v>45294</c:v>
                      </c:pt>
                      <c:pt idx="95">
                        <c:v>45295</c:v>
                      </c:pt>
                      <c:pt idx="96">
                        <c:v>45296</c:v>
                      </c:pt>
                      <c:pt idx="97">
                        <c:v>45297</c:v>
                      </c:pt>
                      <c:pt idx="98">
                        <c:v>45298</c:v>
                      </c:pt>
                      <c:pt idx="99">
                        <c:v>45299</c:v>
                      </c:pt>
                      <c:pt idx="100">
                        <c:v>45300</c:v>
                      </c:pt>
                      <c:pt idx="101">
                        <c:v>45301</c:v>
                      </c:pt>
                      <c:pt idx="102">
                        <c:v>45302</c:v>
                      </c:pt>
                      <c:pt idx="103">
                        <c:v>45303</c:v>
                      </c:pt>
                      <c:pt idx="104">
                        <c:v>45304</c:v>
                      </c:pt>
                      <c:pt idx="105">
                        <c:v>45305</c:v>
                      </c:pt>
                      <c:pt idx="106">
                        <c:v>45306</c:v>
                      </c:pt>
                      <c:pt idx="107">
                        <c:v>45307</c:v>
                      </c:pt>
                      <c:pt idx="108">
                        <c:v>45308</c:v>
                      </c:pt>
                      <c:pt idx="109">
                        <c:v>45309</c:v>
                      </c:pt>
                      <c:pt idx="110">
                        <c:v>45310</c:v>
                      </c:pt>
                      <c:pt idx="111">
                        <c:v>45311</c:v>
                      </c:pt>
                      <c:pt idx="112">
                        <c:v>45312</c:v>
                      </c:pt>
                      <c:pt idx="113">
                        <c:v>45313</c:v>
                      </c:pt>
                      <c:pt idx="114">
                        <c:v>45314</c:v>
                      </c:pt>
                      <c:pt idx="115">
                        <c:v>45315</c:v>
                      </c:pt>
                      <c:pt idx="116">
                        <c:v>45316</c:v>
                      </c:pt>
                      <c:pt idx="117">
                        <c:v>45317</c:v>
                      </c:pt>
                      <c:pt idx="118">
                        <c:v>45318</c:v>
                      </c:pt>
                      <c:pt idx="119">
                        <c:v>45319</c:v>
                      </c:pt>
                      <c:pt idx="120">
                        <c:v>45320</c:v>
                      </c:pt>
                      <c:pt idx="121">
                        <c:v>45321</c:v>
                      </c:pt>
                      <c:pt idx="122">
                        <c:v>45322</c:v>
                      </c:pt>
                      <c:pt idx="123">
                        <c:v>45323</c:v>
                      </c:pt>
                      <c:pt idx="124">
                        <c:v>45324</c:v>
                      </c:pt>
                      <c:pt idx="125">
                        <c:v>45325</c:v>
                      </c:pt>
                      <c:pt idx="126">
                        <c:v>45326</c:v>
                      </c:pt>
                      <c:pt idx="127">
                        <c:v>45327</c:v>
                      </c:pt>
                      <c:pt idx="128">
                        <c:v>45328</c:v>
                      </c:pt>
                      <c:pt idx="129">
                        <c:v>45329</c:v>
                      </c:pt>
                      <c:pt idx="130">
                        <c:v>45330</c:v>
                      </c:pt>
                      <c:pt idx="131">
                        <c:v>45331</c:v>
                      </c:pt>
                      <c:pt idx="132">
                        <c:v>45332</c:v>
                      </c:pt>
                      <c:pt idx="133">
                        <c:v>45333</c:v>
                      </c:pt>
                      <c:pt idx="134">
                        <c:v>45334</c:v>
                      </c:pt>
                      <c:pt idx="135">
                        <c:v>45335</c:v>
                      </c:pt>
                      <c:pt idx="136">
                        <c:v>45336</c:v>
                      </c:pt>
                      <c:pt idx="137">
                        <c:v>45337</c:v>
                      </c:pt>
                      <c:pt idx="138">
                        <c:v>45338</c:v>
                      </c:pt>
                      <c:pt idx="139">
                        <c:v>45339</c:v>
                      </c:pt>
                      <c:pt idx="140">
                        <c:v>45340</c:v>
                      </c:pt>
                      <c:pt idx="141">
                        <c:v>45341</c:v>
                      </c:pt>
                      <c:pt idx="142">
                        <c:v>45342</c:v>
                      </c:pt>
                      <c:pt idx="143">
                        <c:v>45343</c:v>
                      </c:pt>
                      <c:pt idx="144">
                        <c:v>45344</c:v>
                      </c:pt>
                      <c:pt idx="145">
                        <c:v>45345</c:v>
                      </c:pt>
                      <c:pt idx="146">
                        <c:v>45346</c:v>
                      </c:pt>
                      <c:pt idx="147">
                        <c:v>45347</c:v>
                      </c:pt>
                      <c:pt idx="148">
                        <c:v>45348</c:v>
                      </c:pt>
                      <c:pt idx="149">
                        <c:v>45349</c:v>
                      </c:pt>
                      <c:pt idx="150">
                        <c:v>45350</c:v>
                      </c:pt>
                      <c:pt idx="151">
                        <c:v>45351</c:v>
                      </c:pt>
                      <c:pt idx="152">
                        <c:v>45352</c:v>
                      </c:pt>
                      <c:pt idx="153">
                        <c:v>45353</c:v>
                      </c:pt>
                      <c:pt idx="154">
                        <c:v>45354</c:v>
                      </c:pt>
                      <c:pt idx="155">
                        <c:v>45355</c:v>
                      </c:pt>
                      <c:pt idx="156">
                        <c:v>45356</c:v>
                      </c:pt>
                      <c:pt idx="157">
                        <c:v>45357</c:v>
                      </c:pt>
                      <c:pt idx="158">
                        <c:v>45358</c:v>
                      </c:pt>
                      <c:pt idx="159">
                        <c:v>45359</c:v>
                      </c:pt>
                      <c:pt idx="160">
                        <c:v>45360</c:v>
                      </c:pt>
                      <c:pt idx="161">
                        <c:v>45361</c:v>
                      </c:pt>
                      <c:pt idx="162">
                        <c:v>45362</c:v>
                      </c:pt>
                      <c:pt idx="163">
                        <c:v>45363</c:v>
                      </c:pt>
                      <c:pt idx="164">
                        <c:v>45364</c:v>
                      </c:pt>
                      <c:pt idx="165">
                        <c:v>45365</c:v>
                      </c:pt>
                      <c:pt idx="166">
                        <c:v>45366</c:v>
                      </c:pt>
                      <c:pt idx="167">
                        <c:v>45367</c:v>
                      </c:pt>
                      <c:pt idx="168">
                        <c:v>45368</c:v>
                      </c:pt>
                      <c:pt idx="169">
                        <c:v>45369</c:v>
                      </c:pt>
                      <c:pt idx="170">
                        <c:v>45370</c:v>
                      </c:pt>
                      <c:pt idx="171">
                        <c:v>45371</c:v>
                      </c:pt>
                      <c:pt idx="172">
                        <c:v>45372</c:v>
                      </c:pt>
                      <c:pt idx="173">
                        <c:v>45373</c:v>
                      </c:pt>
                      <c:pt idx="174">
                        <c:v>45374</c:v>
                      </c:pt>
                      <c:pt idx="175">
                        <c:v>45375</c:v>
                      </c:pt>
                      <c:pt idx="176">
                        <c:v>45376</c:v>
                      </c:pt>
                      <c:pt idx="177">
                        <c:v>45377</c:v>
                      </c:pt>
                      <c:pt idx="178">
                        <c:v>45378</c:v>
                      </c:pt>
                      <c:pt idx="179">
                        <c:v>45379</c:v>
                      </c:pt>
                      <c:pt idx="180">
                        <c:v>45380</c:v>
                      </c:pt>
                      <c:pt idx="181">
                        <c:v>45381</c:v>
                      </c:pt>
                      <c:pt idx="182">
                        <c:v>45382</c:v>
                      </c:pt>
                    </c:numCache>
                  </c:numRef>
                </c:cat>
                <c:val>
                  <c:numRef>
                    <c:extLst xmlns:c15="http://schemas.microsoft.com/office/drawing/2012/chart">
                      <c:ext xmlns:c15="http://schemas.microsoft.com/office/drawing/2012/chart" uri="{02D57815-91ED-43cb-92C2-25804820EDAC}">
                        <c15:formulaRef>
                          <c15:sqref>'Compressor Utili.Figure 10 &amp; 11'!$D$5:$D$187</c15:sqref>
                        </c15:formulaRef>
                      </c:ext>
                    </c:extLst>
                    <c:numCache>
                      <c:formatCode>_-* #,##0_-;\-* #,##0_-;_-* "-"??_-;_-@_-</c:formatCode>
                      <c:ptCount val="183"/>
                      <c:pt idx="0">
                        <c:v>30</c:v>
                      </c:pt>
                      <c:pt idx="1">
                        <c:v>57</c:v>
                      </c:pt>
                      <c:pt idx="2">
                        <c:v>82</c:v>
                      </c:pt>
                      <c:pt idx="3">
                        <c:v>112</c:v>
                      </c:pt>
                      <c:pt idx="4">
                        <c:v>136</c:v>
                      </c:pt>
                      <c:pt idx="5">
                        <c:v>160</c:v>
                      </c:pt>
                      <c:pt idx="6">
                        <c:v>184</c:v>
                      </c:pt>
                      <c:pt idx="7">
                        <c:v>208</c:v>
                      </c:pt>
                      <c:pt idx="8">
                        <c:v>248</c:v>
                      </c:pt>
                      <c:pt idx="9">
                        <c:v>315</c:v>
                      </c:pt>
                      <c:pt idx="10">
                        <c:v>387</c:v>
                      </c:pt>
                      <c:pt idx="11">
                        <c:v>444</c:v>
                      </c:pt>
                      <c:pt idx="12">
                        <c:v>492</c:v>
                      </c:pt>
                      <c:pt idx="13">
                        <c:v>540</c:v>
                      </c:pt>
                      <c:pt idx="14">
                        <c:v>584</c:v>
                      </c:pt>
                      <c:pt idx="15">
                        <c:v>648</c:v>
                      </c:pt>
                      <c:pt idx="16">
                        <c:v>713</c:v>
                      </c:pt>
                      <c:pt idx="17">
                        <c:v>760</c:v>
                      </c:pt>
                      <c:pt idx="18">
                        <c:v>808</c:v>
                      </c:pt>
                      <c:pt idx="19">
                        <c:v>841</c:v>
                      </c:pt>
                      <c:pt idx="20">
                        <c:v>865</c:v>
                      </c:pt>
                      <c:pt idx="21">
                        <c:v>889</c:v>
                      </c:pt>
                      <c:pt idx="22">
                        <c:v>910</c:v>
                      </c:pt>
                      <c:pt idx="23">
                        <c:v>936</c:v>
                      </c:pt>
                      <c:pt idx="24">
                        <c:v>986</c:v>
                      </c:pt>
                      <c:pt idx="25">
                        <c:v>1012</c:v>
                      </c:pt>
                      <c:pt idx="26">
                        <c:v>1036</c:v>
                      </c:pt>
                      <c:pt idx="27">
                        <c:v>1061</c:v>
                      </c:pt>
                      <c:pt idx="28">
                        <c:v>1085</c:v>
                      </c:pt>
                      <c:pt idx="29">
                        <c:v>1109</c:v>
                      </c:pt>
                      <c:pt idx="30">
                        <c:v>1133</c:v>
                      </c:pt>
                      <c:pt idx="31">
                        <c:v>1144</c:v>
                      </c:pt>
                      <c:pt idx="32">
                        <c:v>1168</c:v>
                      </c:pt>
                      <c:pt idx="33">
                        <c:v>1193</c:v>
                      </c:pt>
                      <c:pt idx="34">
                        <c:v>1217</c:v>
                      </c:pt>
                      <c:pt idx="35">
                        <c:v>1241</c:v>
                      </c:pt>
                      <c:pt idx="36">
                        <c:v>1265</c:v>
                      </c:pt>
                      <c:pt idx="37">
                        <c:v>1295</c:v>
                      </c:pt>
                      <c:pt idx="38">
                        <c:v>1344</c:v>
                      </c:pt>
                      <c:pt idx="39">
                        <c:v>1390</c:v>
                      </c:pt>
                      <c:pt idx="40">
                        <c:v>1445</c:v>
                      </c:pt>
                      <c:pt idx="41">
                        <c:v>1493</c:v>
                      </c:pt>
                      <c:pt idx="42">
                        <c:v>1541</c:v>
                      </c:pt>
                      <c:pt idx="43">
                        <c:v>1589</c:v>
                      </c:pt>
                      <c:pt idx="44">
                        <c:v>1638</c:v>
                      </c:pt>
                      <c:pt idx="45">
                        <c:v>1688</c:v>
                      </c:pt>
                      <c:pt idx="46">
                        <c:v>1718</c:v>
                      </c:pt>
                      <c:pt idx="47">
                        <c:v>1767</c:v>
                      </c:pt>
                      <c:pt idx="48">
                        <c:v>1816</c:v>
                      </c:pt>
                      <c:pt idx="49">
                        <c:v>1864</c:v>
                      </c:pt>
                      <c:pt idx="50">
                        <c:v>1915</c:v>
                      </c:pt>
                      <c:pt idx="51">
                        <c:v>1973</c:v>
                      </c:pt>
                      <c:pt idx="52">
                        <c:v>2026</c:v>
                      </c:pt>
                      <c:pt idx="53">
                        <c:v>2068</c:v>
                      </c:pt>
                      <c:pt idx="54">
                        <c:v>2123</c:v>
                      </c:pt>
                      <c:pt idx="55">
                        <c:v>2166</c:v>
                      </c:pt>
                      <c:pt idx="56">
                        <c:v>2229</c:v>
                      </c:pt>
                      <c:pt idx="57">
                        <c:v>2290</c:v>
                      </c:pt>
                      <c:pt idx="58">
                        <c:v>2353</c:v>
                      </c:pt>
                      <c:pt idx="59">
                        <c:v>2454</c:v>
                      </c:pt>
                      <c:pt idx="60">
                        <c:v>2624</c:v>
                      </c:pt>
                      <c:pt idx="61">
                        <c:v>2825</c:v>
                      </c:pt>
                      <c:pt idx="62">
                        <c:v>3072</c:v>
                      </c:pt>
                      <c:pt idx="63">
                        <c:v>3307</c:v>
                      </c:pt>
                      <c:pt idx="64">
                        <c:v>3449</c:v>
                      </c:pt>
                      <c:pt idx="65">
                        <c:v>3565</c:v>
                      </c:pt>
                      <c:pt idx="66">
                        <c:v>3753</c:v>
                      </c:pt>
                      <c:pt idx="67">
                        <c:v>3898</c:v>
                      </c:pt>
                      <c:pt idx="68">
                        <c:v>4000</c:v>
                      </c:pt>
                      <c:pt idx="69">
                        <c:v>4074</c:v>
                      </c:pt>
                      <c:pt idx="70">
                        <c:v>4146</c:v>
                      </c:pt>
                      <c:pt idx="71">
                        <c:v>4223</c:v>
                      </c:pt>
                      <c:pt idx="72">
                        <c:v>4298</c:v>
                      </c:pt>
                      <c:pt idx="73">
                        <c:v>4389</c:v>
                      </c:pt>
                      <c:pt idx="74">
                        <c:v>4502</c:v>
                      </c:pt>
                      <c:pt idx="75">
                        <c:v>4579</c:v>
                      </c:pt>
                      <c:pt idx="76">
                        <c:v>4631</c:v>
                      </c:pt>
                      <c:pt idx="77">
                        <c:v>4686</c:v>
                      </c:pt>
                      <c:pt idx="78">
                        <c:v>4770</c:v>
                      </c:pt>
                      <c:pt idx="79">
                        <c:v>4865</c:v>
                      </c:pt>
                      <c:pt idx="80">
                        <c:v>4924</c:v>
                      </c:pt>
                      <c:pt idx="81">
                        <c:v>4977</c:v>
                      </c:pt>
                      <c:pt idx="82">
                        <c:v>5025</c:v>
                      </c:pt>
                      <c:pt idx="83">
                        <c:v>5073</c:v>
                      </c:pt>
                      <c:pt idx="84">
                        <c:v>5121</c:v>
                      </c:pt>
                      <c:pt idx="85">
                        <c:v>5169</c:v>
                      </c:pt>
                      <c:pt idx="86">
                        <c:v>5217</c:v>
                      </c:pt>
                      <c:pt idx="87">
                        <c:v>5265</c:v>
                      </c:pt>
                      <c:pt idx="88">
                        <c:v>5313</c:v>
                      </c:pt>
                      <c:pt idx="89">
                        <c:v>5361</c:v>
                      </c:pt>
                      <c:pt idx="90">
                        <c:v>5409</c:v>
                      </c:pt>
                      <c:pt idx="91">
                        <c:v>5457</c:v>
                      </c:pt>
                      <c:pt idx="92">
                        <c:v>5505</c:v>
                      </c:pt>
                      <c:pt idx="93">
                        <c:v>5570</c:v>
                      </c:pt>
                      <c:pt idx="94">
                        <c:v>5644</c:v>
                      </c:pt>
                      <c:pt idx="95">
                        <c:v>5727</c:v>
                      </c:pt>
                      <c:pt idx="96">
                        <c:v>5817</c:v>
                      </c:pt>
                      <c:pt idx="97">
                        <c:v>5899</c:v>
                      </c:pt>
                      <c:pt idx="98">
                        <c:v>6026</c:v>
                      </c:pt>
                      <c:pt idx="99">
                        <c:v>6220</c:v>
                      </c:pt>
                      <c:pt idx="100">
                        <c:v>6436</c:v>
                      </c:pt>
                      <c:pt idx="101">
                        <c:v>6724</c:v>
                      </c:pt>
                      <c:pt idx="102">
                        <c:v>7016</c:v>
                      </c:pt>
                      <c:pt idx="103">
                        <c:v>7304</c:v>
                      </c:pt>
                      <c:pt idx="104">
                        <c:v>7545</c:v>
                      </c:pt>
                      <c:pt idx="105">
                        <c:v>7737</c:v>
                      </c:pt>
                      <c:pt idx="106">
                        <c:v>7992</c:v>
                      </c:pt>
                      <c:pt idx="107">
                        <c:v>8285</c:v>
                      </c:pt>
                      <c:pt idx="108">
                        <c:v>8565</c:v>
                      </c:pt>
                      <c:pt idx="109">
                        <c:v>8849</c:v>
                      </c:pt>
                      <c:pt idx="110">
                        <c:v>9117</c:v>
                      </c:pt>
                      <c:pt idx="111">
                        <c:v>9272</c:v>
                      </c:pt>
                      <c:pt idx="112">
                        <c:v>9337</c:v>
                      </c:pt>
                      <c:pt idx="113">
                        <c:v>9385</c:v>
                      </c:pt>
                      <c:pt idx="114">
                        <c:v>9433</c:v>
                      </c:pt>
                      <c:pt idx="115">
                        <c:v>9480</c:v>
                      </c:pt>
                      <c:pt idx="116">
                        <c:v>9518</c:v>
                      </c:pt>
                      <c:pt idx="117">
                        <c:v>9555</c:v>
                      </c:pt>
                      <c:pt idx="118">
                        <c:v>9603</c:v>
                      </c:pt>
                      <c:pt idx="119">
                        <c:v>9651</c:v>
                      </c:pt>
                      <c:pt idx="120">
                        <c:v>9699</c:v>
                      </c:pt>
                      <c:pt idx="121">
                        <c:v>9740</c:v>
                      </c:pt>
                      <c:pt idx="122">
                        <c:v>9786</c:v>
                      </c:pt>
                      <c:pt idx="123">
                        <c:v>9834</c:v>
                      </c:pt>
                      <c:pt idx="124">
                        <c:v>9904</c:v>
                      </c:pt>
                      <c:pt idx="125">
                        <c:v>9954</c:v>
                      </c:pt>
                      <c:pt idx="126">
                        <c:v>10002</c:v>
                      </c:pt>
                      <c:pt idx="127">
                        <c:v>10054</c:v>
                      </c:pt>
                      <c:pt idx="128">
                        <c:v>10098</c:v>
                      </c:pt>
                      <c:pt idx="129">
                        <c:v>10131</c:v>
                      </c:pt>
                      <c:pt idx="130">
                        <c:v>10186</c:v>
                      </c:pt>
                      <c:pt idx="131">
                        <c:v>10223</c:v>
                      </c:pt>
                      <c:pt idx="132">
                        <c:v>10261</c:v>
                      </c:pt>
                      <c:pt idx="133">
                        <c:v>10309</c:v>
                      </c:pt>
                      <c:pt idx="134">
                        <c:v>10357</c:v>
                      </c:pt>
                      <c:pt idx="135">
                        <c:v>10406</c:v>
                      </c:pt>
                      <c:pt idx="136">
                        <c:v>10454</c:v>
                      </c:pt>
                      <c:pt idx="137">
                        <c:v>10489</c:v>
                      </c:pt>
                      <c:pt idx="138">
                        <c:v>10516</c:v>
                      </c:pt>
                      <c:pt idx="139">
                        <c:v>10564</c:v>
                      </c:pt>
                      <c:pt idx="140">
                        <c:v>10612</c:v>
                      </c:pt>
                      <c:pt idx="141">
                        <c:v>10659</c:v>
                      </c:pt>
                      <c:pt idx="142">
                        <c:v>10707</c:v>
                      </c:pt>
                      <c:pt idx="143">
                        <c:v>10760</c:v>
                      </c:pt>
                      <c:pt idx="144">
                        <c:v>10810</c:v>
                      </c:pt>
                      <c:pt idx="145">
                        <c:v>10862</c:v>
                      </c:pt>
                      <c:pt idx="146">
                        <c:v>10910</c:v>
                      </c:pt>
                      <c:pt idx="147">
                        <c:v>10958</c:v>
                      </c:pt>
                      <c:pt idx="148">
                        <c:v>11025</c:v>
                      </c:pt>
                      <c:pt idx="149">
                        <c:v>11099</c:v>
                      </c:pt>
                      <c:pt idx="150">
                        <c:v>11159</c:v>
                      </c:pt>
                      <c:pt idx="151">
                        <c:v>11210</c:v>
                      </c:pt>
                      <c:pt idx="152">
                        <c:v>11268</c:v>
                      </c:pt>
                      <c:pt idx="153">
                        <c:v>11340</c:v>
                      </c:pt>
                      <c:pt idx="154">
                        <c:v>11412</c:v>
                      </c:pt>
                      <c:pt idx="155">
                        <c:v>11473</c:v>
                      </c:pt>
                      <c:pt idx="156">
                        <c:v>11522</c:v>
                      </c:pt>
                      <c:pt idx="157">
                        <c:v>11577</c:v>
                      </c:pt>
                      <c:pt idx="158">
                        <c:v>11630</c:v>
                      </c:pt>
                      <c:pt idx="159">
                        <c:v>11678</c:v>
                      </c:pt>
                      <c:pt idx="160">
                        <c:v>11727</c:v>
                      </c:pt>
                      <c:pt idx="161">
                        <c:v>11775</c:v>
                      </c:pt>
                      <c:pt idx="162">
                        <c:v>11857</c:v>
                      </c:pt>
                      <c:pt idx="163">
                        <c:v>11916</c:v>
                      </c:pt>
                      <c:pt idx="164">
                        <c:v>11964</c:v>
                      </c:pt>
                      <c:pt idx="165">
                        <c:v>12012</c:v>
                      </c:pt>
                      <c:pt idx="166">
                        <c:v>12060</c:v>
                      </c:pt>
                      <c:pt idx="167">
                        <c:v>12101</c:v>
                      </c:pt>
                      <c:pt idx="168">
                        <c:v>12124</c:v>
                      </c:pt>
                      <c:pt idx="169">
                        <c:v>12129</c:v>
                      </c:pt>
                      <c:pt idx="170">
                        <c:v>12129</c:v>
                      </c:pt>
                      <c:pt idx="171">
                        <c:v>12151</c:v>
                      </c:pt>
                      <c:pt idx="172">
                        <c:v>12252</c:v>
                      </c:pt>
                      <c:pt idx="173">
                        <c:v>12349</c:v>
                      </c:pt>
                      <c:pt idx="174">
                        <c:v>12392</c:v>
                      </c:pt>
                      <c:pt idx="175">
                        <c:v>12416</c:v>
                      </c:pt>
                      <c:pt idx="176">
                        <c:v>12476</c:v>
                      </c:pt>
                      <c:pt idx="177">
                        <c:v>12513</c:v>
                      </c:pt>
                      <c:pt idx="178">
                        <c:v>12545</c:v>
                      </c:pt>
                      <c:pt idx="179">
                        <c:v>12593</c:v>
                      </c:pt>
                      <c:pt idx="180">
                        <c:v>12627</c:v>
                      </c:pt>
                      <c:pt idx="181">
                        <c:v>12665</c:v>
                      </c:pt>
                      <c:pt idx="182">
                        <c:v>12713</c:v>
                      </c:pt>
                    </c:numCache>
                  </c:numRef>
                </c:val>
                <c:smooth val="0"/>
                <c:extLst xmlns:c15="http://schemas.microsoft.com/office/drawing/2012/chart">
                  <c:ext xmlns:c16="http://schemas.microsoft.com/office/drawing/2014/chart" uri="{C3380CC4-5D6E-409C-BE32-E72D297353CC}">
                    <c16:uniqueId val="{00000001-3C49-44B4-85B0-96583CE01831}"/>
                  </c:ext>
                </c:extLst>
              </c15:ser>
            </c15:filteredLineSeries>
          </c:ext>
        </c:extLst>
      </c:lineChart>
      <c:dateAx>
        <c:axId val="356266144"/>
        <c:scaling>
          <c:orientation val="minMax"/>
        </c:scaling>
        <c:delete val="0"/>
        <c:axPos val="b"/>
        <c:numFmt formatCode="d\-m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116195760"/>
        <c:crosses val="autoZero"/>
        <c:auto val="1"/>
        <c:lblOffset val="100"/>
        <c:baseTimeUnit val="days"/>
      </c:dateAx>
      <c:valAx>
        <c:axId val="1161957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latin typeface="Tenorite" panose="00000500000000000000" pitchFamily="2" charset="0"/>
                  </a:rPr>
                  <a:t>Hours (Thousands)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356266144"/>
        <c:crosses val="autoZero"/>
        <c:crossBetween val="between"/>
        <c:dispUnits>
          <c:builtInUnit val="thousands"/>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'Linepack Figure 12'!$I$2</c:f>
              <c:strCache>
                <c:ptCount val="1"/>
                <c:pt idx="0">
                  <c:v>Linepack range</c:v>
                </c:pt>
              </c:strCache>
            </c:strRef>
          </c:tx>
          <c:spPr>
            <a:solidFill>
              <a:srgbClr val="AED952"/>
            </a:solidFill>
            <a:ln>
              <a:noFill/>
            </a:ln>
            <a:effectLst/>
          </c:spPr>
          <c:invertIfNegative val="0"/>
          <c:cat>
            <c:strRef>
              <c:f>'Linepack Figure 12'!$H$3:$H$13</c:f>
              <c:strCache>
                <c:ptCount val="11"/>
                <c:pt idx="0">
                  <c:v>2015/16</c:v>
                </c:pt>
                <c:pt idx="1">
                  <c:v>2016/17</c:v>
                </c:pt>
                <c:pt idx="2">
                  <c:v>2017/18</c:v>
                </c:pt>
                <c:pt idx="3">
                  <c:v>2018/19</c:v>
                </c:pt>
                <c:pt idx="4">
                  <c:v>2019/20</c:v>
                </c:pt>
                <c:pt idx="5">
                  <c:v>2020/21</c:v>
                </c:pt>
                <c:pt idx="6">
                  <c:v>2021/22</c:v>
                </c:pt>
                <c:pt idx="7">
                  <c:v>2022/23</c:v>
                </c:pt>
                <c:pt idx="8">
                  <c:v>2023/24</c:v>
                </c:pt>
                <c:pt idx="9">
                  <c:v>2024/25</c:v>
                </c:pt>
                <c:pt idx="10">
                  <c:v>2025/26</c:v>
                </c:pt>
              </c:strCache>
            </c:strRef>
          </c:cat>
          <c:val>
            <c:numRef>
              <c:f>'Linepack Figure 12'!$I$3:$I$13</c:f>
              <c:numCache>
                <c:formatCode>0.0</c:formatCode>
                <c:ptCount val="11"/>
                <c:pt idx="0">
                  <c:v>28.4</c:v>
                </c:pt>
                <c:pt idx="1">
                  <c:v>30.9</c:v>
                </c:pt>
                <c:pt idx="2">
                  <c:v>39.299999999999997</c:v>
                </c:pt>
                <c:pt idx="3">
                  <c:v>33</c:v>
                </c:pt>
                <c:pt idx="4">
                  <c:v>32</c:v>
                </c:pt>
                <c:pt idx="5">
                  <c:v>35.4</c:v>
                </c:pt>
                <c:pt idx="6">
                  <c:v>42</c:v>
                </c:pt>
                <c:pt idx="7">
                  <c:v>30.7</c:v>
                </c:pt>
                <c:pt idx="8">
                  <c:v>28.9</c:v>
                </c:pt>
                <c:pt idx="9">
                  <c:v>34.700000000000003</c:v>
                </c:pt>
                <c:pt idx="10">
                  <c:v>33.9</c:v>
                </c:pt>
              </c:numCache>
            </c:numRef>
          </c:val>
          <c:extLst>
            <c:ext xmlns:c16="http://schemas.microsoft.com/office/drawing/2014/chart" uri="{C3380CC4-5D6E-409C-BE32-E72D297353CC}">
              <c16:uniqueId val="{00000000-AABA-4022-93CF-E783D1179EA2}"/>
            </c:ext>
          </c:extLst>
        </c:ser>
        <c:dLbls>
          <c:showLegendKey val="0"/>
          <c:showVal val="0"/>
          <c:showCatName val="0"/>
          <c:showSerName val="0"/>
          <c:showPercent val="0"/>
          <c:showBubbleSize val="0"/>
        </c:dLbls>
        <c:gapWidth val="37"/>
        <c:axId val="1203601824"/>
        <c:axId val="1203599904"/>
      </c:barChart>
      <c:lineChart>
        <c:grouping val="standard"/>
        <c:varyColors val="0"/>
        <c:ser>
          <c:idx val="1"/>
          <c:order val="1"/>
          <c:tx>
            <c:strRef>
              <c:f>'Linepack Figure 12'!$J$2</c:f>
              <c:strCache>
                <c:ptCount val="1"/>
                <c:pt idx="0">
                  <c:v>Linepack Avg</c:v>
                </c:pt>
              </c:strCache>
            </c:strRef>
          </c:tx>
          <c:spPr>
            <a:ln w="25400" cap="rnd">
              <a:noFill/>
              <a:round/>
            </a:ln>
            <a:effectLst/>
          </c:spPr>
          <c:marker>
            <c:symbol val="square"/>
            <c:size val="12"/>
            <c:spPr>
              <a:solidFill>
                <a:schemeClr val="accent5"/>
              </a:solidFill>
              <a:ln w="12700">
                <a:noFill/>
              </a:ln>
              <a:effectLst/>
            </c:spPr>
          </c:marker>
          <c:cat>
            <c:strRef>
              <c:f>'Linepack Figure 12'!$H$3:$H$13</c:f>
              <c:strCache>
                <c:ptCount val="11"/>
                <c:pt idx="0">
                  <c:v>2015/16</c:v>
                </c:pt>
                <c:pt idx="1">
                  <c:v>2016/17</c:v>
                </c:pt>
                <c:pt idx="2">
                  <c:v>2017/18</c:v>
                </c:pt>
                <c:pt idx="3">
                  <c:v>2018/19</c:v>
                </c:pt>
                <c:pt idx="4">
                  <c:v>2019/20</c:v>
                </c:pt>
                <c:pt idx="5">
                  <c:v>2020/21</c:v>
                </c:pt>
                <c:pt idx="6">
                  <c:v>2021/22</c:v>
                </c:pt>
                <c:pt idx="7">
                  <c:v>2022/23</c:v>
                </c:pt>
                <c:pt idx="8">
                  <c:v>2023/24</c:v>
                </c:pt>
                <c:pt idx="9">
                  <c:v>2024/25</c:v>
                </c:pt>
                <c:pt idx="10">
                  <c:v>2025/26</c:v>
                </c:pt>
              </c:strCache>
            </c:strRef>
          </c:cat>
          <c:val>
            <c:numRef>
              <c:f>'Linepack Figure 12'!$J$3:$J$13</c:f>
              <c:numCache>
                <c:formatCode>0.0</c:formatCode>
                <c:ptCount val="11"/>
                <c:pt idx="0">
                  <c:v>13.702185792349724</c:v>
                </c:pt>
                <c:pt idx="1">
                  <c:v>14.723626373626381</c:v>
                </c:pt>
                <c:pt idx="2">
                  <c:v>17.476111111111109</c:v>
                </c:pt>
                <c:pt idx="3">
                  <c:v>15.965384615384616</c:v>
                </c:pt>
                <c:pt idx="4">
                  <c:v>17.761202185792332</c:v>
                </c:pt>
                <c:pt idx="5">
                  <c:v>19.056043956043961</c:v>
                </c:pt>
                <c:pt idx="6">
                  <c:v>15.889560439560437</c:v>
                </c:pt>
                <c:pt idx="7">
                  <c:v>15.387362637362635</c:v>
                </c:pt>
                <c:pt idx="8">
                  <c:v>13.424043715846999</c:v>
                </c:pt>
                <c:pt idx="9">
                  <c:v>17.006043956043957</c:v>
                </c:pt>
                <c:pt idx="10">
                  <c:v>14.979120879120863</c:v>
                </c:pt>
              </c:numCache>
            </c:numRef>
          </c:val>
          <c:smooth val="0"/>
          <c:extLst>
            <c:ext xmlns:c16="http://schemas.microsoft.com/office/drawing/2014/chart" uri="{C3380CC4-5D6E-409C-BE32-E72D297353CC}">
              <c16:uniqueId val="{00000001-AABA-4022-93CF-E783D1179EA2}"/>
            </c:ext>
          </c:extLst>
        </c:ser>
        <c:dLbls>
          <c:showLegendKey val="0"/>
          <c:showVal val="0"/>
          <c:showCatName val="0"/>
          <c:showSerName val="0"/>
          <c:showPercent val="0"/>
          <c:showBubbleSize val="0"/>
        </c:dLbls>
        <c:marker val="1"/>
        <c:smooth val="0"/>
        <c:axId val="1203601824"/>
        <c:axId val="1203599904"/>
      </c:lineChart>
      <c:catAx>
        <c:axId val="1203601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50" b="0" i="0" u="none" strike="noStrike" kern="1200" baseline="0">
                <a:solidFill>
                  <a:sysClr val="windowText" lastClr="000000"/>
                </a:solidFill>
                <a:latin typeface="Tenorite" panose="00000500000000000000" pitchFamily="2" charset="0"/>
                <a:ea typeface="+mn-ea"/>
                <a:cs typeface="Segoe UI" panose="020B0502040204020203" pitchFamily="34" charset="0"/>
              </a:defRPr>
            </a:pPr>
            <a:endParaRPr lang="en-US"/>
          </a:p>
        </c:txPr>
        <c:crossAx val="1203599904"/>
        <c:crosses val="autoZero"/>
        <c:auto val="1"/>
        <c:lblAlgn val="ctr"/>
        <c:lblOffset val="100"/>
        <c:noMultiLvlLbl val="0"/>
      </c:catAx>
      <c:valAx>
        <c:axId val="1203599904"/>
        <c:scaling>
          <c:orientation val="minMax"/>
          <c:max val="45"/>
        </c:scaling>
        <c:delete val="0"/>
        <c:axPos val="l"/>
        <c:majorGridlines>
          <c:spPr>
            <a:ln w="9525" cap="flat" cmpd="sng" algn="ctr">
              <a:solidFill>
                <a:schemeClr val="bg1">
                  <a:lumMod val="9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r>
                  <a:rPr lang="en-GB" sz="1000">
                    <a:solidFill>
                      <a:schemeClr val="tx1"/>
                    </a:solidFill>
                    <a:latin typeface="Tenorite" panose="00000500000000000000" pitchFamily="2" charset="0"/>
                    <a:cs typeface="Segoe UI" panose="020B0502040204020203" pitchFamily="34" charset="0"/>
                  </a:rPr>
                  <a:t>mcm</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Tenorite" panose="00000500000000000000" pitchFamily="2" charset="0"/>
                <a:ea typeface="+mn-ea"/>
                <a:cs typeface="Segoe UI" panose="020B0502040204020203" pitchFamily="34" charset="0"/>
              </a:defRPr>
            </a:pPr>
            <a:endParaRPr lang="en-US"/>
          </a:p>
        </c:txPr>
        <c:crossAx val="1203601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000">
                <a:latin typeface="Tenorite" panose="00000500000000000000" pitchFamily="2" charset="0"/>
              </a:rPr>
              <a:t>Linepack on</a:t>
            </a:r>
            <a:r>
              <a:rPr lang="en-US" sz="1000" baseline="0">
                <a:latin typeface="Tenorite" panose="00000500000000000000" pitchFamily="2" charset="0"/>
              </a:rPr>
              <a:t> 05-01-206</a:t>
            </a:r>
            <a:endParaRPr lang="en-US" sz="1000">
              <a:latin typeface="Tenorite" panose="00000500000000000000" pitchFamily="2"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9791167408421768E-2"/>
          <c:y val="6.7547502302577292E-2"/>
          <c:w val="0.9269190188427453"/>
          <c:h val="0.80558468275003703"/>
        </c:manualLayout>
      </c:layout>
      <c:lineChart>
        <c:grouping val="standard"/>
        <c:varyColors val="0"/>
        <c:ser>
          <c:idx val="2"/>
          <c:order val="0"/>
          <c:tx>
            <c:strRef>
              <c:f>'Peak Day Linepack Figure 13'!$B$2</c:f>
              <c:strCache>
                <c:ptCount val="1"/>
                <c:pt idx="0">
                  <c:v>Linepack</c:v>
                </c:pt>
              </c:strCache>
            </c:strRef>
          </c:tx>
          <c:spPr>
            <a:ln w="28575" cap="rnd">
              <a:solidFill>
                <a:schemeClr val="tx1"/>
              </a:solidFill>
              <a:round/>
            </a:ln>
            <a:effectLst/>
          </c:spPr>
          <c:marker>
            <c:symbol val="none"/>
          </c:marker>
          <c:val>
            <c:numRef>
              <c:f>'Peak Day Linepack Figure 13'!$B$3:$B$26</c:f>
              <c:numCache>
                <c:formatCode>0.0</c:formatCode>
                <c:ptCount val="24"/>
                <c:pt idx="0">
                  <c:v>355.88</c:v>
                </c:pt>
                <c:pt idx="1">
                  <c:v>356.81</c:v>
                </c:pt>
                <c:pt idx="2">
                  <c:v>356.87</c:v>
                </c:pt>
                <c:pt idx="3">
                  <c:v>356.01</c:v>
                </c:pt>
                <c:pt idx="4">
                  <c:v>353.89</c:v>
                </c:pt>
                <c:pt idx="5">
                  <c:v>351.49</c:v>
                </c:pt>
                <c:pt idx="6">
                  <c:v>349.22</c:v>
                </c:pt>
                <c:pt idx="7">
                  <c:v>346.58</c:v>
                </c:pt>
                <c:pt idx="8">
                  <c:v>343.99</c:v>
                </c:pt>
                <c:pt idx="9">
                  <c:v>341.63</c:v>
                </c:pt>
                <c:pt idx="10">
                  <c:v>339.47</c:v>
                </c:pt>
                <c:pt idx="11">
                  <c:v>337.64</c:v>
                </c:pt>
                <c:pt idx="12">
                  <c:v>336.13</c:v>
                </c:pt>
                <c:pt idx="13">
                  <c:v>334.37</c:v>
                </c:pt>
                <c:pt idx="14">
                  <c:v>332.29</c:v>
                </c:pt>
                <c:pt idx="15">
                  <c:v>330.41</c:v>
                </c:pt>
                <c:pt idx="16">
                  <c:v>328.04</c:v>
                </c:pt>
                <c:pt idx="17">
                  <c:v>326.95999999999998</c:v>
                </c:pt>
                <c:pt idx="18">
                  <c:v>328.27</c:v>
                </c:pt>
                <c:pt idx="19">
                  <c:v>331.41</c:v>
                </c:pt>
                <c:pt idx="20">
                  <c:v>335.18</c:v>
                </c:pt>
                <c:pt idx="21">
                  <c:v>338.96</c:v>
                </c:pt>
                <c:pt idx="22">
                  <c:v>342.34</c:v>
                </c:pt>
                <c:pt idx="23">
                  <c:v>345.36</c:v>
                </c:pt>
              </c:numCache>
            </c:numRef>
          </c:val>
          <c:smooth val="0"/>
          <c:extLst>
            <c:ext xmlns:c16="http://schemas.microsoft.com/office/drawing/2014/chart" uri="{C3380CC4-5D6E-409C-BE32-E72D297353CC}">
              <c16:uniqueId val="{00000003-0E69-4FC1-BA8E-6B4AAD1239B2}"/>
            </c:ext>
          </c:extLst>
        </c:ser>
        <c:dLbls>
          <c:showLegendKey val="0"/>
          <c:showVal val="0"/>
          <c:showCatName val="0"/>
          <c:showSerName val="0"/>
          <c:showPercent val="0"/>
          <c:showBubbleSize val="0"/>
        </c:dLbls>
        <c:smooth val="0"/>
        <c:axId val="1523726944"/>
        <c:axId val="1523725984"/>
      </c:lineChart>
      <c:catAx>
        <c:axId val="1523726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1523725984"/>
        <c:crosses val="autoZero"/>
        <c:auto val="1"/>
        <c:lblAlgn val="ctr"/>
        <c:lblOffset val="100"/>
        <c:noMultiLvlLbl val="0"/>
      </c:catAx>
      <c:valAx>
        <c:axId val="1523725984"/>
        <c:scaling>
          <c:orientation val="minMax"/>
          <c:max val="360"/>
          <c:min val="326"/>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mcm/d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1523726944"/>
        <c:crosses val="autoZero"/>
        <c:crossBetween val="between"/>
        <c:majorUnit val="2"/>
      </c:valAx>
      <c:spPr>
        <a:noFill/>
        <a:ln>
          <a:noFill/>
        </a:ln>
        <a:effectLst/>
      </c:spPr>
    </c:plotArea>
    <c:legend>
      <c:legendPos val="b"/>
      <c:layout>
        <c:manualLayout>
          <c:xMode val="edge"/>
          <c:yMode val="edge"/>
          <c:x val="0.23177123857541523"/>
          <c:y val="0.94984134843185153"/>
          <c:w val="0.20127296296296296"/>
          <c:h val="4.1839241839241842E-2"/>
        </c:manualLayout>
      </c:layout>
      <c:overlay val="0"/>
      <c:spPr>
        <a:noFill/>
        <a:ln>
          <a:noFill/>
        </a:ln>
        <a:effectLst/>
      </c:spPr>
      <c:txPr>
        <a:bodyPr rot="0" spcFirstLastPara="1" vertOverflow="ellipsis" vert="horz" wrap="square" anchor="ctr" anchorCtr="1"/>
        <a:lstStyle/>
        <a:p>
          <a:pPr rtl="0">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2"/>
          <c:tx>
            <c:strRef>
              <c:f>'NDM Figure 14 &amp; 15'!$F$3</c:f>
              <c:strCache>
                <c:ptCount val="1"/>
                <c:pt idx="0">
                  <c:v> 2024/25</c:v>
                </c:pt>
              </c:strCache>
            </c:strRef>
          </c:tx>
          <c:spPr>
            <a:ln w="28575" cap="rnd">
              <a:solidFill>
                <a:schemeClr val="accent3"/>
              </a:solidFill>
              <a:round/>
            </a:ln>
            <a:effectLst/>
          </c:spPr>
          <c:marker>
            <c:symbol val="none"/>
          </c:marker>
          <c:cat>
            <c:numRef>
              <c:f>'NDM Figure 14 &amp; 15'!$C$4:$C$185</c:f>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f>'NDM Figure 14 &amp; 15'!$F$4:$F$185</c:f>
              <c:numCache>
                <c:formatCode>0</c:formatCode>
                <c:ptCount val="182"/>
                <c:pt idx="0">
                  <c:v>86.386806636363644</c:v>
                </c:pt>
                <c:pt idx="1">
                  <c:v>166.47226036363639</c:v>
                </c:pt>
                <c:pt idx="2">
                  <c:v>248.12917309090912</c:v>
                </c:pt>
                <c:pt idx="3">
                  <c:v>329.61446736363638</c:v>
                </c:pt>
                <c:pt idx="4">
                  <c:v>399.58014845454545</c:v>
                </c:pt>
                <c:pt idx="5">
                  <c:v>473.43069863636362</c:v>
                </c:pt>
                <c:pt idx="6">
                  <c:v>538.90688599999999</c:v>
                </c:pt>
                <c:pt idx="7">
                  <c:v>606.63508790909088</c:v>
                </c:pt>
                <c:pt idx="8">
                  <c:v>683.54018018181819</c:v>
                </c:pt>
                <c:pt idx="9">
                  <c:v>780.84541436363634</c:v>
                </c:pt>
                <c:pt idx="10">
                  <c:v>888.98467818181814</c:v>
                </c:pt>
                <c:pt idx="11">
                  <c:v>990.30393090909092</c:v>
                </c:pt>
                <c:pt idx="12">
                  <c:v>1106.0493422727272</c:v>
                </c:pt>
                <c:pt idx="13">
                  <c:v>1219.4461598181817</c:v>
                </c:pt>
                <c:pt idx="14">
                  <c:v>1314.629275</c:v>
                </c:pt>
                <c:pt idx="15">
                  <c:v>1388.489706909091</c:v>
                </c:pt>
                <c:pt idx="16">
                  <c:v>1454.1955190909091</c:v>
                </c:pt>
                <c:pt idx="17">
                  <c:v>1530.9339776363636</c:v>
                </c:pt>
                <c:pt idx="18">
                  <c:v>1598.8969963636364</c:v>
                </c:pt>
                <c:pt idx="19">
                  <c:v>1676.1812653636364</c:v>
                </c:pt>
                <c:pt idx="20">
                  <c:v>1764.0152443636364</c:v>
                </c:pt>
                <c:pt idx="21">
                  <c:v>1852.1525534545456</c:v>
                </c:pt>
                <c:pt idx="22">
                  <c:v>1940.8843377272729</c:v>
                </c:pt>
                <c:pt idx="23">
                  <c:v>2024.7936520000001</c:v>
                </c:pt>
                <c:pt idx="24">
                  <c:v>2103.4324580909092</c:v>
                </c:pt>
                <c:pt idx="25">
                  <c:v>2184.9002087272729</c:v>
                </c:pt>
                <c:pt idx="26">
                  <c:v>2273.6864881818183</c:v>
                </c:pt>
                <c:pt idx="27">
                  <c:v>2357.1267124545457</c:v>
                </c:pt>
                <c:pt idx="28">
                  <c:v>2435.9516552727273</c:v>
                </c:pt>
                <c:pt idx="29">
                  <c:v>2523.7921823636366</c:v>
                </c:pt>
                <c:pt idx="30">
                  <c:v>2613.7991083636366</c:v>
                </c:pt>
                <c:pt idx="31">
                  <c:v>2707.1825278181823</c:v>
                </c:pt>
                <c:pt idx="32">
                  <c:v>2793.8254704545461</c:v>
                </c:pt>
                <c:pt idx="33">
                  <c:v>2885.9484450000004</c:v>
                </c:pt>
                <c:pt idx="34">
                  <c:v>2990.0331536363642</c:v>
                </c:pt>
                <c:pt idx="35">
                  <c:v>3097.3026553636369</c:v>
                </c:pt>
                <c:pt idx="36">
                  <c:v>3201.762400636364</c:v>
                </c:pt>
                <c:pt idx="37">
                  <c:v>3309.8833530000002</c:v>
                </c:pt>
                <c:pt idx="38">
                  <c:v>3428.511426</c:v>
                </c:pt>
                <c:pt idx="39">
                  <c:v>3547.8798525454545</c:v>
                </c:pt>
                <c:pt idx="40">
                  <c:v>3660.1241639090908</c:v>
                </c:pt>
                <c:pt idx="41">
                  <c:v>3782.0727975454547</c:v>
                </c:pt>
                <c:pt idx="42">
                  <c:v>3917.2543794545454</c:v>
                </c:pt>
                <c:pt idx="43">
                  <c:v>4046.7364435454547</c:v>
                </c:pt>
                <c:pt idx="44">
                  <c:v>4166.8907811818181</c:v>
                </c:pt>
                <c:pt idx="45">
                  <c:v>4295.5350980000003</c:v>
                </c:pt>
                <c:pt idx="46">
                  <c:v>4417.771384818182</c:v>
                </c:pt>
                <c:pt idx="47">
                  <c:v>4552.3491091818187</c:v>
                </c:pt>
                <c:pt idx="48">
                  <c:v>4713.4136270909094</c:v>
                </c:pt>
                <c:pt idx="49">
                  <c:v>4903.663915363637</c:v>
                </c:pt>
                <c:pt idx="50">
                  <c:v>5110.7790539090911</c:v>
                </c:pt>
                <c:pt idx="51">
                  <c:v>5326.7748184545453</c:v>
                </c:pt>
                <c:pt idx="52">
                  <c:v>5528.6613236363637</c:v>
                </c:pt>
                <c:pt idx="53">
                  <c:v>5690.3231146363632</c:v>
                </c:pt>
                <c:pt idx="54">
                  <c:v>5801.4097367272725</c:v>
                </c:pt>
                <c:pt idx="55">
                  <c:v>5938.9618839999994</c:v>
                </c:pt>
                <c:pt idx="56">
                  <c:v>6095.2152636363626</c:v>
                </c:pt>
                <c:pt idx="57">
                  <c:v>6273.9501798181809</c:v>
                </c:pt>
                <c:pt idx="58">
                  <c:v>6469.6726329090898</c:v>
                </c:pt>
                <c:pt idx="59">
                  <c:v>6634.1936986363626</c:v>
                </c:pt>
                <c:pt idx="60">
                  <c:v>6752.8435641818169</c:v>
                </c:pt>
                <c:pt idx="61">
                  <c:v>6861.0478907272718</c:v>
                </c:pt>
                <c:pt idx="62">
                  <c:v>7002.9738432727263</c:v>
                </c:pt>
                <c:pt idx="63">
                  <c:v>7172.10624090909</c:v>
                </c:pt>
                <c:pt idx="64">
                  <c:v>7342.3233854545442</c:v>
                </c:pt>
                <c:pt idx="65">
                  <c:v>7481.388207545453</c:v>
                </c:pt>
                <c:pt idx="66">
                  <c:v>7638.0447857272711</c:v>
                </c:pt>
                <c:pt idx="67">
                  <c:v>7803.7785379090892</c:v>
                </c:pt>
                <c:pt idx="68">
                  <c:v>7974.45109581818</c:v>
                </c:pt>
                <c:pt idx="69">
                  <c:v>8150.1217942727253</c:v>
                </c:pt>
                <c:pt idx="70">
                  <c:v>8332.9982867272702</c:v>
                </c:pt>
                <c:pt idx="71">
                  <c:v>8520.1529477272707</c:v>
                </c:pt>
                <c:pt idx="72">
                  <c:v>8699.1305747272709</c:v>
                </c:pt>
                <c:pt idx="73">
                  <c:v>8873.9557048181796</c:v>
                </c:pt>
                <c:pt idx="74">
                  <c:v>9033.4703569999983</c:v>
                </c:pt>
                <c:pt idx="75">
                  <c:v>9169.0032413636345</c:v>
                </c:pt>
                <c:pt idx="76">
                  <c:v>9306.7591985454528</c:v>
                </c:pt>
                <c:pt idx="77">
                  <c:v>9451.6219335454534</c:v>
                </c:pt>
                <c:pt idx="78">
                  <c:v>9579.0118093636356</c:v>
                </c:pt>
                <c:pt idx="79">
                  <c:v>9745.2294825454537</c:v>
                </c:pt>
                <c:pt idx="80">
                  <c:v>9916.5237627272727</c:v>
                </c:pt>
                <c:pt idx="81">
                  <c:v>10069.001933090909</c:v>
                </c:pt>
                <c:pt idx="82">
                  <c:v>10244.978940999999</c:v>
                </c:pt>
                <c:pt idx="83">
                  <c:v>10419.193099999999</c:v>
                </c:pt>
                <c:pt idx="84">
                  <c:v>10549.063011090908</c:v>
                </c:pt>
                <c:pt idx="85">
                  <c:v>10667.095173909089</c:v>
                </c:pt>
                <c:pt idx="86">
                  <c:v>10800.239882636362</c:v>
                </c:pt>
                <c:pt idx="87">
                  <c:v>10955.65178281818</c:v>
                </c:pt>
                <c:pt idx="88">
                  <c:v>11112.770146090908</c:v>
                </c:pt>
                <c:pt idx="89">
                  <c:v>11261.242735636362</c:v>
                </c:pt>
                <c:pt idx="90">
                  <c:v>11405.578993727271</c:v>
                </c:pt>
                <c:pt idx="91">
                  <c:v>11546.26957681818</c:v>
                </c:pt>
                <c:pt idx="92">
                  <c:v>11692.351361454545</c:v>
                </c:pt>
                <c:pt idx="93">
                  <c:v>11892.352002</c:v>
                </c:pt>
                <c:pt idx="94">
                  <c:v>12106.808175636363</c:v>
                </c:pt>
                <c:pt idx="95">
                  <c:v>12316.975408181817</c:v>
                </c:pt>
                <c:pt idx="96">
                  <c:v>12502.58162090909</c:v>
                </c:pt>
                <c:pt idx="97">
                  <c:v>12698.856672272726</c:v>
                </c:pt>
                <c:pt idx="98">
                  <c:v>12913.492768363636</c:v>
                </c:pt>
                <c:pt idx="99">
                  <c:v>13152.831899363637</c:v>
                </c:pt>
                <c:pt idx="100">
                  <c:v>13389.757825272727</c:v>
                </c:pt>
                <c:pt idx="101">
                  <c:v>13639.625192454545</c:v>
                </c:pt>
                <c:pt idx="102">
                  <c:v>13873.799711181819</c:v>
                </c:pt>
                <c:pt idx="103">
                  <c:v>14088.141792363636</c:v>
                </c:pt>
                <c:pt idx="104">
                  <c:v>14290.299172090909</c:v>
                </c:pt>
                <c:pt idx="105">
                  <c:v>14459.902724727272</c:v>
                </c:pt>
                <c:pt idx="106">
                  <c:v>14616.041626272727</c:v>
                </c:pt>
                <c:pt idx="107">
                  <c:v>14790.311763090909</c:v>
                </c:pt>
                <c:pt idx="108">
                  <c:v>14966.186733272727</c:v>
                </c:pt>
                <c:pt idx="109">
                  <c:v>15152.472389545454</c:v>
                </c:pt>
                <c:pt idx="110">
                  <c:v>15351.108308272725</c:v>
                </c:pt>
                <c:pt idx="111">
                  <c:v>15550.954232909089</c:v>
                </c:pt>
                <c:pt idx="112">
                  <c:v>15742.959411636362</c:v>
                </c:pt>
                <c:pt idx="113">
                  <c:v>15940.208381181817</c:v>
                </c:pt>
                <c:pt idx="114">
                  <c:v>16133.679935272727</c:v>
                </c:pt>
                <c:pt idx="115">
                  <c:v>16309.296800363636</c:v>
                </c:pt>
                <c:pt idx="116">
                  <c:v>16484.222753727274</c:v>
                </c:pt>
                <c:pt idx="117">
                  <c:v>16671.881965818182</c:v>
                </c:pt>
                <c:pt idx="118">
                  <c:v>16850.078214727273</c:v>
                </c:pt>
                <c:pt idx="119">
                  <c:v>17018.962456636364</c:v>
                </c:pt>
                <c:pt idx="120">
                  <c:v>17194.856509181816</c:v>
                </c:pt>
                <c:pt idx="121">
                  <c:v>17380.521181818182</c:v>
                </c:pt>
                <c:pt idx="122">
                  <c:v>17560.915106545453</c:v>
                </c:pt>
                <c:pt idx="123">
                  <c:v>17734.293008090906</c:v>
                </c:pt>
                <c:pt idx="124">
                  <c:v>17904.481025090907</c:v>
                </c:pt>
                <c:pt idx="125">
                  <c:v>18077.080940727272</c:v>
                </c:pt>
                <c:pt idx="126">
                  <c:v>18243.460914545452</c:v>
                </c:pt>
                <c:pt idx="127">
                  <c:v>18421.058870454544</c:v>
                </c:pt>
                <c:pt idx="128">
                  <c:v>18610.659623727272</c:v>
                </c:pt>
                <c:pt idx="129">
                  <c:v>18818.183203181816</c:v>
                </c:pt>
                <c:pt idx="130">
                  <c:v>19009.713359909088</c:v>
                </c:pt>
                <c:pt idx="131">
                  <c:v>19195.424382090907</c:v>
                </c:pt>
                <c:pt idx="132">
                  <c:v>19400.220195181817</c:v>
                </c:pt>
                <c:pt idx="133">
                  <c:v>19601.402383545454</c:v>
                </c:pt>
                <c:pt idx="134">
                  <c:v>19798.089076727272</c:v>
                </c:pt>
                <c:pt idx="135">
                  <c:v>20002.046094272726</c:v>
                </c:pt>
                <c:pt idx="136">
                  <c:v>20205.45372072727</c:v>
                </c:pt>
                <c:pt idx="137">
                  <c:v>20395.899360181815</c:v>
                </c:pt>
                <c:pt idx="138">
                  <c:v>20589.974791454541</c:v>
                </c:pt>
                <c:pt idx="139">
                  <c:v>20797.43892845454</c:v>
                </c:pt>
                <c:pt idx="140">
                  <c:v>20999.26534745454</c:v>
                </c:pt>
                <c:pt idx="141">
                  <c:v>21192.24818445454</c:v>
                </c:pt>
                <c:pt idx="142">
                  <c:v>21335.770329727267</c:v>
                </c:pt>
                <c:pt idx="143">
                  <c:v>21459.061425909087</c:v>
                </c:pt>
                <c:pt idx="144">
                  <c:v>21573.831088454543</c:v>
                </c:pt>
                <c:pt idx="145">
                  <c:v>21712.104218454544</c:v>
                </c:pt>
                <c:pt idx="146">
                  <c:v>21840.514191999999</c:v>
                </c:pt>
                <c:pt idx="147">
                  <c:v>21983.171822636363</c:v>
                </c:pt>
                <c:pt idx="148">
                  <c:v>22148.764717181817</c:v>
                </c:pt>
                <c:pt idx="149">
                  <c:v>22309.263428363636</c:v>
                </c:pt>
                <c:pt idx="150">
                  <c:v>22472.815307636363</c:v>
                </c:pt>
                <c:pt idx="151">
                  <c:v>22629.52714709091</c:v>
                </c:pt>
                <c:pt idx="152">
                  <c:v>22784.164005454546</c:v>
                </c:pt>
                <c:pt idx="153">
                  <c:v>22939.333441636365</c:v>
                </c:pt>
                <c:pt idx="154">
                  <c:v>23088.639094727274</c:v>
                </c:pt>
                <c:pt idx="155">
                  <c:v>23231.087535545455</c:v>
                </c:pt>
                <c:pt idx="156">
                  <c:v>23352.98570118182</c:v>
                </c:pt>
                <c:pt idx="157">
                  <c:v>23460.558723454549</c:v>
                </c:pt>
                <c:pt idx="158">
                  <c:v>23550.832794181821</c:v>
                </c:pt>
                <c:pt idx="159">
                  <c:v>23644.342475000001</c:v>
                </c:pt>
                <c:pt idx="160">
                  <c:v>23769.122157636364</c:v>
                </c:pt>
                <c:pt idx="161">
                  <c:v>23915.661534727275</c:v>
                </c:pt>
                <c:pt idx="162">
                  <c:v>24078.700527454548</c:v>
                </c:pt>
                <c:pt idx="163">
                  <c:v>24250.004370545455</c:v>
                </c:pt>
                <c:pt idx="164">
                  <c:v>24415.850690818184</c:v>
                </c:pt>
                <c:pt idx="165">
                  <c:v>24571.203719727277</c:v>
                </c:pt>
                <c:pt idx="166">
                  <c:v>24725.152277363639</c:v>
                </c:pt>
                <c:pt idx="167">
                  <c:v>24893.557141363639</c:v>
                </c:pt>
                <c:pt idx="168">
                  <c:v>25044.243447727276</c:v>
                </c:pt>
                <c:pt idx="169">
                  <c:v>25178.337397181822</c:v>
                </c:pt>
                <c:pt idx="170">
                  <c:v>25278.578911727276</c:v>
                </c:pt>
                <c:pt idx="171">
                  <c:v>25378.403949818185</c:v>
                </c:pt>
                <c:pt idx="172">
                  <c:v>25465.894736545459</c:v>
                </c:pt>
                <c:pt idx="173">
                  <c:v>25572.195863000004</c:v>
                </c:pt>
                <c:pt idx="174">
                  <c:v>25684.973963636367</c:v>
                </c:pt>
                <c:pt idx="175">
                  <c:v>25795.534459909093</c:v>
                </c:pt>
                <c:pt idx="176">
                  <c:v>25893.029288818183</c:v>
                </c:pt>
                <c:pt idx="177">
                  <c:v>25989.244252818182</c:v>
                </c:pt>
                <c:pt idx="178">
                  <c:v>26094.252614727273</c:v>
                </c:pt>
                <c:pt idx="179">
                  <c:v>26201.416761909091</c:v>
                </c:pt>
                <c:pt idx="180">
                  <c:v>26288.320235181818</c:v>
                </c:pt>
                <c:pt idx="181">
                  <c:v>26378.070256363637</c:v>
                </c:pt>
              </c:numCache>
            </c:numRef>
          </c:val>
          <c:smooth val="0"/>
          <c:extLst>
            <c:ext xmlns:c16="http://schemas.microsoft.com/office/drawing/2014/chart" uri="{C3380CC4-5D6E-409C-BE32-E72D297353CC}">
              <c16:uniqueId val="{00000002-06F5-4EB0-B18B-E01869BAA2D0}"/>
            </c:ext>
          </c:extLst>
        </c:ser>
        <c:ser>
          <c:idx val="3"/>
          <c:order val="3"/>
          <c:tx>
            <c:strRef>
              <c:f>'NDM Figure 14 &amp; 15'!$G$3</c:f>
              <c:strCache>
                <c:ptCount val="1"/>
                <c:pt idx="0">
                  <c:v> 2025/26</c:v>
                </c:pt>
              </c:strCache>
            </c:strRef>
          </c:tx>
          <c:spPr>
            <a:ln w="28575" cap="rnd">
              <a:solidFill>
                <a:schemeClr val="accent4"/>
              </a:solidFill>
              <a:round/>
            </a:ln>
            <a:effectLst/>
          </c:spPr>
          <c:marker>
            <c:symbol val="none"/>
          </c:marker>
          <c:cat>
            <c:numRef>
              <c:f>'NDM Figure 14 &amp; 15'!$C$4:$C$185</c:f>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f>'NDM Figure 14 &amp; 15'!$G$4:$G$185</c:f>
              <c:numCache>
                <c:formatCode>0</c:formatCode>
                <c:ptCount val="182"/>
                <c:pt idx="0">
                  <c:v>63.39592963636364</c:v>
                </c:pt>
                <c:pt idx="1">
                  <c:v>125.07036081818183</c:v>
                </c:pt>
                <c:pt idx="2">
                  <c:v>189.68133900000001</c:v>
                </c:pt>
                <c:pt idx="3">
                  <c:v>262.19238409090912</c:v>
                </c:pt>
                <c:pt idx="4">
                  <c:v>334.395577</c:v>
                </c:pt>
                <c:pt idx="5">
                  <c:v>397.03489509090912</c:v>
                </c:pt>
                <c:pt idx="6">
                  <c:v>460.83859945454549</c:v>
                </c:pt>
                <c:pt idx="7">
                  <c:v>529.02531318181821</c:v>
                </c:pt>
                <c:pt idx="8">
                  <c:v>600.99681027272732</c:v>
                </c:pt>
                <c:pt idx="9">
                  <c:v>671.17498863636365</c:v>
                </c:pt>
                <c:pt idx="10">
                  <c:v>739.73831900000005</c:v>
                </c:pt>
                <c:pt idx="11">
                  <c:v>818.83532109090913</c:v>
                </c:pt>
                <c:pt idx="12">
                  <c:v>898.97555290909099</c:v>
                </c:pt>
                <c:pt idx="13">
                  <c:v>983.46008781818193</c:v>
                </c:pt>
                <c:pt idx="14">
                  <c:v>1074.2780318181819</c:v>
                </c:pt>
                <c:pt idx="15">
                  <c:v>1161.3875737272729</c:v>
                </c:pt>
                <c:pt idx="16">
                  <c:v>1246.7668648181821</c:v>
                </c:pt>
                <c:pt idx="17">
                  <c:v>1329.2652260909094</c:v>
                </c:pt>
                <c:pt idx="18">
                  <c:v>1409.8848496363639</c:v>
                </c:pt>
                <c:pt idx="19">
                  <c:v>1488.2805530000003</c:v>
                </c:pt>
                <c:pt idx="20">
                  <c:v>1570.7387016363639</c:v>
                </c:pt>
                <c:pt idx="21">
                  <c:v>1660.289942818182</c:v>
                </c:pt>
                <c:pt idx="22">
                  <c:v>1770.6290603636367</c:v>
                </c:pt>
                <c:pt idx="23">
                  <c:v>1886.269539818182</c:v>
                </c:pt>
                <c:pt idx="24">
                  <c:v>1999.4934900909093</c:v>
                </c:pt>
                <c:pt idx="25">
                  <c:v>2125.8422461818182</c:v>
                </c:pt>
                <c:pt idx="26">
                  <c:v>2237.652020090909</c:v>
                </c:pt>
                <c:pt idx="27">
                  <c:v>2337.6912591818182</c:v>
                </c:pt>
                <c:pt idx="28">
                  <c:v>2447.9130009999999</c:v>
                </c:pt>
                <c:pt idx="29">
                  <c:v>2566.9616271818181</c:v>
                </c:pt>
                <c:pt idx="30">
                  <c:v>2661.7389189090909</c:v>
                </c:pt>
                <c:pt idx="31">
                  <c:v>2755.1672864545453</c:v>
                </c:pt>
                <c:pt idx="32">
                  <c:v>2861.9630632727271</c:v>
                </c:pt>
                <c:pt idx="33">
                  <c:v>2961.5798366363633</c:v>
                </c:pt>
                <c:pt idx="34">
                  <c:v>3047.8629126363635</c:v>
                </c:pt>
                <c:pt idx="35">
                  <c:v>3126.5682737272728</c:v>
                </c:pt>
                <c:pt idx="36">
                  <c:v>3204.0675210909089</c:v>
                </c:pt>
                <c:pt idx="37">
                  <c:v>3286.3683708181816</c:v>
                </c:pt>
                <c:pt idx="38">
                  <c:v>3370.1451143636359</c:v>
                </c:pt>
                <c:pt idx="39">
                  <c:v>3469.4265509090906</c:v>
                </c:pt>
                <c:pt idx="40">
                  <c:v>3573.4895437272726</c:v>
                </c:pt>
                <c:pt idx="41">
                  <c:v>3681.6554768181818</c:v>
                </c:pt>
                <c:pt idx="42">
                  <c:v>3773.8366712727275</c:v>
                </c:pt>
                <c:pt idx="43">
                  <c:v>3866.6980749090912</c:v>
                </c:pt>
                <c:pt idx="44">
                  <c:v>3983.2486647272731</c:v>
                </c:pt>
                <c:pt idx="45">
                  <c:v>4093.6103792727276</c:v>
                </c:pt>
                <c:pt idx="46">
                  <c:v>4220.8142594545461</c:v>
                </c:pt>
                <c:pt idx="47">
                  <c:v>4384.4391920909102</c:v>
                </c:pt>
                <c:pt idx="48">
                  <c:v>4561.5378908181829</c:v>
                </c:pt>
                <c:pt idx="49">
                  <c:v>4760.95297909091</c:v>
                </c:pt>
                <c:pt idx="50">
                  <c:v>4976.6421376363642</c:v>
                </c:pt>
                <c:pt idx="51">
                  <c:v>5183.980942727273</c:v>
                </c:pt>
                <c:pt idx="52">
                  <c:v>5356.8057640000006</c:v>
                </c:pt>
                <c:pt idx="53">
                  <c:v>5512.3010087272733</c:v>
                </c:pt>
                <c:pt idx="54">
                  <c:v>5685.5831570000009</c:v>
                </c:pt>
                <c:pt idx="55">
                  <c:v>5870.3241424545467</c:v>
                </c:pt>
                <c:pt idx="56">
                  <c:v>6058.6998163636381</c:v>
                </c:pt>
                <c:pt idx="57">
                  <c:v>6192.88190518182</c:v>
                </c:pt>
                <c:pt idx="58">
                  <c:v>6331.4807407272747</c:v>
                </c:pt>
                <c:pt idx="59">
                  <c:v>6476.2806912727292</c:v>
                </c:pt>
                <c:pt idx="60">
                  <c:v>6638.7458121818199</c:v>
                </c:pt>
                <c:pt idx="61">
                  <c:v>6789.7959673636378</c:v>
                </c:pt>
                <c:pt idx="62">
                  <c:v>6939.0744797272746</c:v>
                </c:pt>
                <c:pt idx="63">
                  <c:v>7103.414532454547</c:v>
                </c:pt>
                <c:pt idx="64">
                  <c:v>7272.5020244545467</c:v>
                </c:pt>
                <c:pt idx="65">
                  <c:v>7451.3485978181834</c:v>
                </c:pt>
                <c:pt idx="66">
                  <c:v>7589.7710996363649</c:v>
                </c:pt>
                <c:pt idx="67">
                  <c:v>7722.62591509091</c:v>
                </c:pt>
                <c:pt idx="68">
                  <c:v>7853.0093858181826</c:v>
                </c:pt>
                <c:pt idx="69">
                  <c:v>7976.9403291818189</c:v>
                </c:pt>
                <c:pt idx="70">
                  <c:v>8109.0724873636373</c:v>
                </c:pt>
                <c:pt idx="71">
                  <c:v>8246.4930041818188</c:v>
                </c:pt>
                <c:pt idx="72">
                  <c:v>8386.5593170909106</c:v>
                </c:pt>
                <c:pt idx="73">
                  <c:v>8535.3199287272746</c:v>
                </c:pt>
                <c:pt idx="74">
                  <c:v>8673.2820140909116</c:v>
                </c:pt>
                <c:pt idx="75">
                  <c:v>8812.2810721818205</c:v>
                </c:pt>
                <c:pt idx="76">
                  <c:v>8965.2998681818208</c:v>
                </c:pt>
                <c:pt idx="77">
                  <c:v>9134.1494497272761</c:v>
                </c:pt>
                <c:pt idx="78">
                  <c:v>9280.2142674545485</c:v>
                </c:pt>
                <c:pt idx="79">
                  <c:v>9431.6225852727312</c:v>
                </c:pt>
                <c:pt idx="80">
                  <c:v>9587.1352517272771</c:v>
                </c:pt>
                <c:pt idx="81">
                  <c:v>9726.8969316363673</c:v>
                </c:pt>
                <c:pt idx="82">
                  <c:v>9865.3138822727306</c:v>
                </c:pt>
                <c:pt idx="83">
                  <c:v>10021.836417181821</c:v>
                </c:pt>
                <c:pt idx="84">
                  <c:v>10197.22240936364</c:v>
                </c:pt>
                <c:pt idx="85">
                  <c:v>10375.242469818186</c:v>
                </c:pt>
                <c:pt idx="86">
                  <c:v>10552.39159945455</c:v>
                </c:pt>
                <c:pt idx="87">
                  <c:v>10724.947423454549</c:v>
                </c:pt>
                <c:pt idx="88">
                  <c:v>10889.993985181822</c:v>
                </c:pt>
                <c:pt idx="89">
                  <c:v>11065.791147181822</c:v>
                </c:pt>
                <c:pt idx="90">
                  <c:v>11251.12049045455</c:v>
                </c:pt>
                <c:pt idx="91">
                  <c:v>11456.001282909096</c:v>
                </c:pt>
                <c:pt idx="92">
                  <c:v>11647.633541727277</c:v>
                </c:pt>
                <c:pt idx="93">
                  <c:v>11860.450996363641</c:v>
                </c:pt>
                <c:pt idx="94">
                  <c:v>12084.824506818186</c:v>
                </c:pt>
                <c:pt idx="95">
                  <c:v>12316.873571000004</c:v>
                </c:pt>
                <c:pt idx="96">
                  <c:v>12572.387075000004</c:v>
                </c:pt>
                <c:pt idx="97">
                  <c:v>12820.596079818186</c:v>
                </c:pt>
                <c:pt idx="98">
                  <c:v>13035.971965727276</c:v>
                </c:pt>
                <c:pt idx="99">
                  <c:v>13257.422356818186</c:v>
                </c:pt>
                <c:pt idx="100">
                  <c:v>13477.108576545459</c:v>
                </c:pt>
                <c:pt idx="101">
                  <c:v>13690.536178181823</c:v>
                </c:pt>
                <c:pt idx="102">
                  <c:v>13889.85272745455</c:v>
                </c:pt>
                <c:pt idx="103">
                  <c:v>14052.886779181823</c:v>
                </c:pt>
                <c:pt idx="104">
                  <c:v>14220.17194745455</c:v>
                </c:pt>
                <c:pt idx="105">
                  <c:v>14411.655709272731</c:v>
                </c:pt>
                <c:pt idx="106">
                  <c:v>14590.927392909094</c:v>
                </c:pt>
                <c:pt idx="107">
                  <c:v>14767.873876090913</c:v>
                </c:pt>
                <c:pt idx="108">
                  <c:v>14925.360211818186</c:v>
                </c:pt>
                <c:pt idx="109">
                  <c:v>15083.463072090914</c:v>
                </c:pt>
                <c:pt idx="110">
                  <c:v>15244.568219909095</c:v>
                </c:pt>
                <c:pt idx="111">
                  <c:v>15406.178993000005</c:v>
                </c:pt>
                <c:pt idx="112">
                  <c:v>15574.99000954546</c:v>
                </c:pt>
                <c:pt idx="113">
                  <c:v>15738.838228000004</c:v>
                </c:pt>
                <c:pt idx="114">
                  <c:v>15911.26340836364</c:v>
                </c:pt>
                <c:pt idx="115">
                  <c:v>16074.32264027273</c:v>
                </c:pt>
                <c:pt idx="116">
                  <c:v>16241.416145545458</c:v>
                </c:pt>
                <c:pt idx="117">
                  <c:v>16433.15526618182</c:v>
                </c:pt>
                <c:pt idx="118">
                  <c:v>16623.349473000002</c:v>
                </c:pt>
                <c:pt idx="119">
                  <c:v>16804.529776454547</c:v>
                </c:pt>
                <c:pt idx="120">
                  <c:v>17001.034455363639</c:v>
                </c:pt>
                <c:pt idx="121">
                  <c:v>17183.188673454548</c:v>
                </c:pt>
                <c:pt idx="122">
                  <c:v>17340.501483090913</c:v>
                </c:pt>
                <c:pt idx="123">
                  <c:v>17493.535377454551</c:v>
                </c:pt>
                <c:pt idx="124">
                  <c:v>17664.543346363644</c:v>
                </c:pt>
                <c:pt idx="125">
                  <c:v>17862.389263090918</c:v>
                </c:pt>
                <c:pt idx="126">
                  <c:v>18040.282759363647</c:v>
                </c:pt>
                <c:pt idx="127">
                  <c:v>18228.110993363647</c:v>
                </c:pt>
                <c:pt idx="128">
                  <c:v>18401.782673545466</c:v>
                </c:pt>
                <c:pt idx="129">
                  <c:v>18553.167981818191</c:v>
                </c:pt>
                <c:pt idx="130">
                  <c:v>18695.690586363646</c:v>
                </c:pt>
                <c:pt idx="131">
                  <c:v>18850.174196363645</c:v>
                </c:pt>
                <c:pt idx="132">
                  <c:v>19002.461753818192</c:v>
                </c:pt>
                <c:pt idx="133">
                  <c:v>19147.240117818194</c:v>
                </c:pt>
                <c:pt idx="134">
                  <c:v>19307.55691209092</c:v>
                </c:pt>
                <c:pt idx="135">
                  <c:v>19492.678373727285</c:v>
                </c:pt>
                <c:pt idx="136">
                  <c:v>19676.222022272741</c:v>
                </c:pt>
                <c:pt idx="137">
                  <c:v>19857.548798454558</c:v>
                </c:pt>
                <c:pt idx="138">
                  <c:v>20036.838959363649</c:v>
                </c:pt>
                <c:pt idx="139">
                  <c:v>20230.860964272739</c:v>
                </c:pt>
                <c:pt idx="140">
                  <c:v>20438.717474636374</c:v>
                </c:pt>
                <c:pt idx="141">
                  <c:v>20634.754596909101</c:v>
                </c:pt>
                <c:pt idx="142">
                  <c:v>20805.728968363645</c:v>
                </c:pt>
                <c:pt idx="143">
                  <c:v>20934.462707181825</c:v>
                </c:pt>
                <c:pt idx="144">
                  <c:v>21052.414593636371</c:v>
                </c:pt>
                <c:pt idx="145">
                  <c:v>21188.647535818189</c:v>
                </c:pt>
                <c:pt idx="146">
                  <c:v>21302.432200090916</c:v>
                </c:pt>
                <c:pt idx="147">
                  <c:v>21412.007069181825</c:v>
                </c:pt>
                <c:pt idx="148">
                  <c:v>21534.820435454552</c:v>
                </c:pt>
                <c:pt idx="149">
                  <c:v>21658.789014363643</c:v>
                </c:pt>
                <c:pt idx="150">
                  <c:v>21793.432583181824</c:v>
                </c:pt>
                <c:pt idx="151">
                  <c:v>21923.561826000005</c:v>
                </c:pt>
                <c:pt idx="152">
                  <c:v>22042.385888545457</c:v>
                </c:pt>
                <c:pt idx="153">
                  <c:v>22164.107923272732</c:v>
                </c:pt>
                <c:pt idx="154">
                  <c:v>22289.850189090914</c:v>
                </c:pt>
                <c:pt idx="155">
                  <c:v>22402.647236181823</c:v>
                </c:pt>
                <c:pt idx="156">
                  <c:v>22543.162002636367</c:v>
                </c:pt>
                <c:pt idx="157">
                  <c:v>22681.297916181822</c:v>
                </c:pt>
                <c:pt idx="158">
                  <c:v>22813.968248454548</c:v>
                </c:pt>
                <c:pt idx="159">
                  <c:v>22943.767110818186</c:v>
                </c:pt>
                <c:pt idx="160">
                  <c:v>23069.780946545459</c:v>
                </c:pt>
                <c:pt idx="161">
                  <c:v>23194.611944454551</c:v>
                </c:pt>
                <c:pt idx="162">
                  <c:v>23337.533181818188</c:v>
                </c:pt>
                <c:pt idx="163">
                  <c:v>23488.87234763637</c:v>
                </c:pt>
                <c:pt idx="164">
                  <c:v>23624.947219727281</c:v>
                </c:pt>
                <c:pt idx="165">
                  <c:v>23768.305422000009</c:v>
                </c:pt>
                <c:pt idx="166">
                  <c:v>23914.698761636373</c:v>
                </c:pt>
                <c:pt idx="167">
                  <c:v>24022.103706363647</c:v>
                </c:pt>
                <c:pt idx="168">
                  <c:v>24115.677771272738</c:v>
                </c:pt>
                <c:pt idx="169">
                  <c:v>24212.511933181828</c:v>
                </c:pt>
                <c:pt idx="170">
                  <c:v>24319.249678272736</c:v>
                </c:pt>
                <c:pt idx="171">
                  <c:v>24419.849122363645</c:v>
                </c:pt>
                <c:pt idx="172">
                  <c:v>24531.168314272734</c:v>
                </c:pt>
                <c:pt idx="173">
                  <c:v>24648.323178818187</c:v>
                </c:pt>
                <c:pt idx="174">
                  <c:v>24769.360835727279</c:v>
                </c:pt>
                <c:pt idx="175">
                  <c:v>24919.454450272733</c:v>
                </c:pt>
                <c:pt idx="176">
                  <c:v>25059.753459272732</c:v>
                </c:pt>
                <c:pt idx="177">
                  <c:v>25190.957931272733</c:v>
                </c:pt>
                <c:pt idx="178">
                  <c:v>25319.866746272732</c:v>
                </c:pt>
                <c:pt idx="179">
                  <c:v>25463.316787090913</c:v>
                </c:pt>
                <c:pt idx="180">
                  <c:v>25594.883846909095</c:v>
                </c:pt>
                <c:pt idx="181">
                  <c:v>25697.999134909096</c:v>
                </c:pt>
              </c:numCache>
            </c:numRef>
          </c:val>
          <c:smooth val="0"/>
          <c:extLst>
            <c:ext xmlns:c16="http://schemas.microsoft.com/office/drawing/2014/chart" uri="{C3380CC4-5D6E-409C-BE32-E72D297353CC}">
              <c16:uniqueId val="{00000003-06F5-4EB0-B18B-E01869BAA2D0}"/>
            </c:ext>
          </c:extLst>
        </c:ser>
        <c:dLbls>
          <c:showLegendKey val="0"/>
          <c:showVal val="0"/>
          <c:showCatName val="0"/>
          <c:showSerName val="0"/>
          <c:showPercent val="0"/>
          <c:showBubbleSize val="0"/>
        </c:dLbls>
        <c:smooth val="0"/>
        <c:axId val="91577776"/>
        <c:axId val="91582096"/>
        <c:extLst>
          <c:ext xmlns:c15="http://schemas.microsoft.com/office/drawing/2012/chart" uri="{02D57815-91ED-43cb-92C2-25804820EDAC}">
            <c15:filteredLineSeries>
              <c15:ser>
                <c:idx val="0"/>
                <c:order val="0"/>
                <c:tx>
                  <c:strRef>
                    <c:extLst>
                      <c:ext uri="{02D57815-91ED-43cb-92C2-25804820EDAC}">
                        <c15:formulaRef>
                          <c15:sqref>'NDM Figure 14 &amp; 15'!$D$3</c15:sqref>
                        </c15:formulaRef>
                      </c:ext>
                    </c:extLst>
                    <c:strCache>
                      <c:ptCount val="1"/>
                      <c:pt idx="0">
                        <c:v>2024/25</c:v>
                      </c:pt>
                    </c:strCache>
                  </c:strRef>
                </c:tx>
                <c:spPr>
                  <a:ln w="28575" cap="rnd">
                    <a:solidFill>
                      <a:schemeClr val="accent1"/>
                    </a:solidFill>
                    <a:round/>
                  </a:ln>
                  <a:effectLst/>
                </c:spPr>
                <c:marker>
                  <c:symbol val="none"/>
                </c:marker>
                <c:cat>
                  <c:numRef>
                    <c:extLst>
                      <c:ext uri="{02D57815-91ED-43cb-92C2-25804820EDAC}">
                        <c15:formulaRef>
                          <c15:sqref>'NDM Figure 14 &amp; 15'!$C$4:$C$185</c15:sqref>
                        </c15:formulaRef>
                      </c:ext>
                    </c:extLst>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extLst>
                      <c:ext uri="{02D57815-91ED-43cb-92C2-25804820EDAC}">
                        <c15:formulaRef>
                          <c15:sqref>'NDM Figure 14 &amp; 15'!$D$4:$D$185</c15:sqref>
                        </c15:formulaRef>
                      </c:ext>
                    </c:extLst>
                    <c:numCache>
                      <c:formatCode>0</c:formatCode>
                      <c:ptCount val="182"/>
                      <c:pt idx="0">
                        <c:v>86.386806636363644</c:v>
                      </c:pt>
                      <c:pt idx="1">
                        <c:v>80.085453727272736</c:v>
                      </c:pt>
                      <c:pt idx="2">
                        <c:v>81.656912727272726</c:v>
                      </c:pt>
                      <c:pt idx="3">
                        <c:v>81.485294272727273</c:v>
                      </c:pt>
                      <c:pt idx="4">
                        <c:v>69.965681090909086</c:v>
                      </c:pt>
                      <c:pt idx="5">
                        <c:v>73.850550181818178</c:v>
                      </c:pt>
                      <c:pt idx="6">
                        <c:v>65.476187363636356</c:v>
                      </c:pt>
                      <c:pt idx="7">
                        <c:v>67.728201909090913</c:v>
                      </c:pt>
                      <c:pt idx="8">
                        <c:v>76.905092272727273</c:v>
                      </c:pt>
                      <c:pt idx="9">
                        <c:v>97.305234181818165</c:v>
                      </c:pt>
                      <c:pt idx="10">
                        <c:v>108.13926381818182</c:v>
                      </c:pt>
                      <c:pt idx="11">
                        <c:v>101.31925272727273</c:v>
                      </c:pt>
                      <c:pt idx="12">
                        <c:v>115.74541136363635</c:v>
                      </c:pt>
                      <c:pt idx="13">
                        <c:v>113.39681754545455</c:v>
                      </c:pt>
                      <c:pt idx="14">
                        <c:v>95.183115181818181</c:v>
                      </c:pt>
                      <c:pt idx="15">
                        <c:v>73.86043190909092</c:v>
                      </c:pt>
                      <c:pt idx="16">
                        <c:v>65.705812181818189</c:v>
                      </c:pt>
                      <c:pt idx="17">
                        <c:v>76.738458545454549</c:v>
                      </c:pt>
                      <c:pt idx="18">
                        <c:v>67.963018727272726</c:v>
                      </c:pt>
                      <c:pt idx="19">
                        <c:v>77.284269000000009</c:v>
                      </c:pt>
                      <c:pt idx="20">
                        <c:v>87.833978999999999</c:v>
                      </c:pt>
                      <c:pt idx="21">
                        <c:v>88.137309090909099</c:v>
                      </c:pt>
                      <c:pt idx="22">
                        <c:v>88.731784272727268</c:v>
                      </c:pt>
                      <c:pt idx="23">
                        <c:v>83.909314272727272</c:v>
                      </c:pt>
                      <c:pt idx="24">
                        <c:v>78.638806090909085</c:v>
                      </c:pt>
                      <c:pt idx="25">
                        <c:v>81.467750636363633</c:v>
                      </c:pt>
                      <c:pt idx="26">
                        <c:v>88.786279454545451</c:v>
                      </c:pt>
                      <c:pt idx="27">
                        <c:v>83.440224272727264</c:v>
                      </c:pt>
                      <c:pt idx="28">
                        <c:v>78.824942818181825</c:v>
                      </c:pt>
                      <c:pt idx="29">
                        <c:v>87.840527090909092</c:v>
                      </c:pt>
                      <c:pt idx="30">
                        <c:v>90.006925999999993</c:v>
                      </c:pt>
                      <c:pt idx="31">
                        <c:v>93.383419454545447</c:v>
                      </c:pt>
                      <c:pt idx="32">
                        <c:v>86.642942636363628</c:v>
                      </c:pt>
                      <c:pt idx="33">
                        <c:v>92.122974545454539</c:v>
                      </c:pt>
                      <c:pt idx="34">
                        <c:v>104.08470863636363</c:v>
                      </c:pt>
                      <c:pt idx="35">
                        <c:v>107.26950172727274</c:v>
                      </c:pt>
                      <c:pt idx="36">
                        <c:v>104.45974527272728</c:v>
                      </c:pt>
                      <c:pt idx="37">
                        <c:v>108.12095236363636</c:v>
                      </c:pt>
                      <c:pt idx="38">
                        <c:v>118.628073</c:v>
                      </c:pt>
                      <c:pt idx="39">
                        <c:v>119.36842654545455</c:v>
                      </c:pt>
                      <c:pt idx="40">
                        <c:v>112.24431136363637</c:v>
                      </c:pt>
                      <c:pt idx="41">
                        <c:v>121.94863363636364</c:v>
                      </c:pt>
                      <c:pt idx="42">
                        <c:v>135.18158190909091</c:v>
                      </c:pt>
                      <c:pt idx="43">
                        <c:v>129.48206409090909</c:v>
                      </c:pt>
                      <c:pt idx="44">
                        <c:v>120.15433763636364</c:v>
                      </c:pt>
                      <c:pt idx="45">
                        <c:v>128.64431681818184</c:v>
                      </c:pt>
                      <c:pt idx="46">
                        <c:v>122.23628681818182</c:v>
                      </c:pt>
                      <c:pt idx="47">
                        <c:v>134.57772436363638</c:v>
                      </c:pt>
                      <c:pt idx="48">
                        <c:v>161.06451790909091</c:v>
                      </c:pt>
                      <c:pt idx="49">
                        <c:v>190.25028827272729</c:v>
                      </c:pt>
                      <c:pt idx="50">
                        <c:v>207.11513854545456</c:v>
                      </c:pt>
                      <c:pt idx="51">
                        <c:v>215.99576454545456</c:v>
                      </c:pt>
                      <c:pt idx="52">
                        <c:v>201.88650518181819</c:v>
                      </c:pt>
                      <c:pt idx="53">
                        <c:v>161.66179099999999</c:v>
                      </c:pt>
                      <c:pt idx="54">
                        <c:v>111.0866220909091</c:v>
                      </c:pt>
                      <c:pt idx="55">
                        <c:v>137.5521472727273</c:v>
                      </c:pt>
                      <c:pt idx="56">
                        <c:v>156.25337963636363</c:v>
                      </c:pt>
                      <c:pt idx="57">
                        <c:v>178.73491618181819</c:v>
                      </c:pt>
                      <c:pt idx="58">
                        <c:v>195.72245309090911</c:v>
                      </c:pt>
                      <c:pt idx="59">
                        <c:v>164.52106572727271</c:v>
                      </c:pt>
                      <c:pt idx="60">
                        <c:v>118.64986554545455</c:v>
                      </c:pt>
                      <c:pt idx="61">
                        <c:v>108.20432654545453</c:v>
                      </c:pt>
                      <c:pt idx="62">
                        <c:v>141.92595254545452</c:v>
                      </c:pt>
                      <c:pt idx="63">
                        <c:v>169.13239763636363</c:v>
                      </c:pt>
                      <c:pt idx="64">
                        <c:v>170.21714454545454</c:v>
                      </c:pt>
                      <c:pt idx="65">
                        <c:v>139.0648220909091</c:v>
                      </c:pt>
                      <c:pt idx="66">
                        <c:v>156.65657818181819</c:v>
                      </c:pt>
                      <c:pt idx="67">
                        <c:v>165.73375218181818</c:v>
                      </c:pt>
                      <c:pt idx="68">
                        <c:v>170.67255790909093</c:v>
                      </c:pt>
                      <c:pt idx="69">
                        <c:v>175.67069845454546</c:v>
                      </c:pt>
                      <c:pt idx="70">
                        <c:v>182.87649245454546</c:v>
                      </c:pt>
                      <c:pt idx="71">
                        <c:v>187.154661</c:v>
                      </c:pt>
                      <c:pt idx="72">
                        <c:v>178.97762700000001</c:v>
                      </c:pt>
                      <c:pt idx="73">
                        <c:v>174.82513009090911</c:v>
                      </c:pt>
                      <c:pt idx="74">
                        <c:v>159.51465218181818</c:v>
                      </c:pt>
                      <c:pt idx="75">
                        <c:v>135.53288436363636</c:v>
                      </c:pt>
                      <c:pt idx="76">
                        <c:v>137.75595718181819</c:v>
                      </c:pt>
                      <c:pt idx="77">
                        <c:v>144.86273499999999</c:v>
                      </c:pt>
                      <c:pt idx="78">
                        <c:v>127.38987581818182</c:v>
                      </c:pt>
                      <c:pt idx="79">
                        <c:v>166.21767318181818</c:v>
                      </c:pt>
                      <c:pt idx="80">
                        <c:v>171.29428018181818</c:v>
                      </c:pt>
                      <c:pt idx="81">
                        <c:v>152.47817036363637</c:v>
                      </c:pt>
                      <c:pt idx="82">
                        <c:v>175.9770079090909</c:v>
                      </c:pt>
                      <c:pt idx="83">
                        <c:v>174.214159</c:v>
                      </c:pt>
                      <c:pt idx="84">
                        <c:v>129.86991109090911</c:v>
                      </c:pt>
                      <c:pt idx="85">
                        <c:v>118.03216281818182</c:v>
                      </c:pt>
                      <c:pt idx="86">
                        <c:v>133.14470872727273</c:v>
                      </c:pt>
                      <c:pt idx="87">
                        <c:v>155.41190018181817</c:v>
                      </c:pt>
                      <c:pt idx="88">
                        <c:v>157.11836327272727</c:v>
                      </c:pt>
                      <c:pt idx="89">
                        <c:v>148.47258954545455</c:v>
                      </c:pt>
                      <c:pt idx="90">
                        <c:v>144.33625809090907</c:v>
                      </c:pt>
                      <c:pt idx="91">
                        <c:v>140.69058309090909</c:v>
                      </c:pt>
                      <c:pt idx="92">
                        <c:v>146.08178463636364</c:v>
                      </c:pt>
                      <c:pt idx="93">
                        <c:v>200.00064054545456</c:v>
                      </c:pt>
                      <c:pt idx="94">
                        <c:v>214.45617363636364</c:v>
                      </c:pt>
                      <c:pt idx="95">
                        <c:v>210.16723254545457</c:v>
                      </c:pt>
                      <c:pt idx="96">
                        <c:v>185.60621272727275</c:v>
                      </c:pt>
                      <c:pt idx="97">
                        <c:v>196.27505136363635</c:v>
                      </c:pt>
                      <c:pt idx="98">
                        <c:v>214.63609609090909</c:v>
                      </c:pt>
                      <c:pt idx="99">
                        <c:v>239.33913100000001</c:v>
                      </c:pt>
                      <c:pt idx="100">
                        <c:v>236.92592590909092</c:v>
                      </c:pt>
                      <c:pt idx="101">
                        <c:v>249.86736718181817</c:v>
                      </c:pt>
                      <c:pt idx="102">
                        <c:v>234.1745187272727</c:v>
                      </c:pt>
                      <c:pt idx="103">
                        <c:v>214.3420811818182</c:v>
                      </c:pt>
                      <c:pt idx="104">
                        <c:v>202.15737972727274</c:v>
                      </c:pt>
                      <c:pt idx="105">
                        <c:v>169.60355263636362</c:v>
                      </c:pt>
                      <c:pt idx="106">
                        <c:v>156.13890154545453</c:v>
                      </c:pt>
                      <c:pt idx="107">
                        <c:v>174.27013681818181</c:v>
                      </c:pt>
                      <c:pt idx="108">
                        <c:v>175.87497018181818</c:v>
                      </c:pt>
                      <c:pt idx="109">
                        <c:v>186.28565627272727</c:v>
                      </c:pt>
                      <c:pt idx="110">
                        <c:v>198.63591872727275</c:v>
                      </c:pt>
                      <c:pt idx="111">
                        <c:v>199.84592463636363</c:v>
                      </c:pt>
                      <c:pt idx="112">
                        <c:v>192.00517872727272</c:v>
                      </c:pt>
                      <c:pt idx="113">
                        <c:v>197.24896954545454</c:v>
                      </c:pt>
                      <c:pt idx="114">
                        <c:v>193.47155409090911</c:v>
                      </c:pt>
                      <c:pt idx="115">
                        <c:v>175.6168650909091</c:v>
                      </c:pt>
                      <c:pt idx="116">
                        <c:v>174.92595336363635</c:v>
                      </c:pt>
                      <c:pt idx="117">
                        <c:v>187.65921209090911</c:v>
                      </c:pt>
                      <c:pt idx="118">
                        <c:v>178.19624890909091</c:v>
                      </c:pt>
                      <c:pt idx="119">
                        <c:v>168.88424190909092</c:v>
                      </c:pt>
                      <c:pt idx="120">
                        <c:v>175.89405254545454</c:v>
                      </c:pt>
                      <c:pt idx="121">
                        <c:v>185.66467263636363</c:v>
                      </c:pt>
                      <c:pt idx="122">
                        <c:v>180.39392472727272</c:v>
                      </c:pt>
                      <c:pt idx="123">
                        <c:v>173.37790154545453</c:v>
                      </c:pt>
                      <c:pt idx="124">
                        <c:v>170.188017</c:v>
                      </c:pt>
                      <c:pt idx="125">
                        <c:v>172.59991563636362</c:v>
                      </c:pt>
                      <c:pt idx="126">
                        <c:v>166.37997381818181</c:v>
                      </c:pt>
                      <c:pt idx="127">
                        <c:v>177.5979559090909</c:v>
                      </c:pt>
                      <c:pt idx="128">
                        <c:v>189.60075327272727</c:v>
                      </c:pt>
                      <c:pt idx="129">
                        <c:v>207.52357945454543</c:v>
                      </c:pt>
                      <c:pt idx="130">
                        <c:v>191.53015672727273</c:v>
                      </c:pt>
                      <c:pt idx="131">
                        <c:v>185.71102218181818</c:v>
                      </c:pt>
                      <c:pt idx="132">
                        <c:v>204.79581309090909</c:v>
                      </c:pt>
                      <c:pt idx="133">
                        <c:v>201.18218836363639</c:v>
                      </c:pt>
                      <c:pt idx="134">
                        <c:v>196.68669318181819</c:v>
                      </c:pt>
                      <c:pt idx="135">
                        <c:v>203.95701754545453</c:v>
                      </c:pt>
                      <c:pt idx="136">
                        <c:v>203.40762645454544</c:v>
                      </c:pt>
                      <c:pt idx="137">
                        <c:v>190.44563945454544</c:v>
                      </c:pt>
                      <c:pt idx="138">
                        <c:v>194.07543127272726</c:v>
                      </c:pt>
                      <c:pt idx="139">
                        <c:v>207.46413700000002</c:v>
                      </c:pt>
                      <c:pt idx="140">
                        <c:v>201.82641900000002</c:v>
                      </c:pt>
                      <c:pt idx="141">
                        <c:v>192.98283699999999</c:v>
                      </c:pt>
                      <c:pt idx="142">
                        <c:v>143.52214527272727</c:v>
                      </c:pt>
                      <c:pt idx="143">
                        <c:v>123.29109618181818</c:v>
                      </c:pt>
                      <c:pt idx="144">
                        <c:v>114.76966254545454</c:v>
                      </c:pt>
                      <c:pt idx="145">
                        <c:v>138.27312999999998</c:v>
                      </c:pt>
                      <c:pt idx="146">
                        <c:v>128.40997354545456</c:v>
                      </c:pt>
                      <c:pt idx="147">
                        <c:v>142.65763063636362</c:v>
                      </c:pt>
                      <c:pt idx="148">
                        <c:v>165.59289454545456</c:v>
                      </c:pt>
                      <c:pt idx="149">
                        <c:v>160.49871118181818</c:v>
                      </c:pt>
                      <c:pt idx="150">
                        <c:v>163.55187927272726</c:v>
                      </c:pt>
                      <c:pt idx="151">
                        <c:v>156.71183945454544</c:v>
                      </c:pt>
                      <c:pt idx="152">
                        <c:v>154.63685836363638</c:v>
                      </c:pt>
                      <c:pt idx="153">
                        <c:v>155.16943618181818</c:v>
                      </c:pt>
                      <c:pt idx="154">
                        <c:v>149.30565309090909</c:v>
                      </c:pt>
                      <c:pt idx="155">
                        <c:v>142.44844081818181</c:v>
                      </c:pt>
                      <c:pt idx="156">
                        <c:v>121.89816563636363</c:v>
                      </c:pt>
                      <c:pt idx="157">
                        <c:v>107.57302227272729</c:v>
                      </c:pt>
                      <c:pt idx="158">
                        <c:v>90.274070727272729</c:v>
                      </c:pt>
                      <c:pt idx="159">
                        <c:v>93.509680818181806</c:v>
                      </c:pt>
                      <c:pt idx="160">
                        <c:v>124.77968263636365</c:v>
                      </c:pt>
                      <c:pt idx="161">
                        <c:v>146.53937709090908</c:v>
                      </c:pt>
                      <c:pt idx="162">
                        <c:v>163.03899272727273</c:v>
                      </c:pt>
                      <c:pt idx="163">
                        <c:v>171.30384309090908</c:v>
                      </c:pt>
                      <c:pt idx="164">
                        <c:v>165.84632027272727</c:v>
                      </c:pt>
                      <c:pt idx="165">
                        <c:v>155.35302890909091</c:v>
                      </c:pt>
                      <c:pt idx="166">
                        <c:v>153.94855763636363</c:v>
                      </c:pt>
                      <c:pt idx="167">
                        <c:v>168.404864</c:v>
                      </c:pt>
                      <c:pt idx="168">
                        <c:v>150.68630636363636</c:v>
                      </c:pt>
                      <c:pt idx="169">
                        <c:v>134.09394945454545</c:v>
                      </c:pt>
                      <c:pt idx="170">
                        <c:v>100.24151454545454</c:v>
                      </c:pt>
                      <c:pt idx="171">
                        <c:v>99.825038090909089</c:v>
                      </c:pt>
                      <c:pt idx="172">
                        <c:v>87.49078672727272</c:v>
                      </c:pt>
                      <c:pt idx="173">
                        <c:v>106.30112645454545</c:v>
                      </c:pt>
                      <c:pt idx="174">
                        <c:v>112.77810063636365</c:v>
                      </c:pt>
                      <c:pt idx="175">
                        <c:v>110.56049627272728</c:v>
                      </c:pt>
                      <c:pt idx="176">
                        <c:v>97.494828909090913</c:v>
                      </c:pt>
                      <c:pt idx="177">
                        <c:v>96.214964000000009</c:v>
                      </c:pt>
                      <c:pt idx="178">
                        <c:v>105.00836190909091</c:v>
                      </c:pt>
                      <c:pt idx="179">
                        <c:v>107.16414718181818</c:v>
                      </c:pt>
                      <c:pt idx="180">
                        <c:v>86.903473272727268</c:v>
                      </c:pt>
                      <c:pt idx="181">
                        <c:v>89.750021181818184</c:v>
                      </c:pt>
                    </c:numCache>
                  </c:numRef>
                </c:val>
                <c:smooth val="0"/>
                <c:extLst>
                  <c:ext xmlns:c16="http://schemas.microsoft.com/office/drawing/2014/chart" uri="{C3380CC4-5D6E-409C-BE32-E72D297353CC}">
                    <c16:uniqueId val="{00000000-06F5-4EB0-B18B-E01869BAA2D0}"/>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'NDM Figure 14 &amp; 15'!$E$3</c15:sqref>
                        </c15:formulaRef>
                      </c:ext>
                    </c:extLst>
                    <c:strCache>
                      <c:ptCount val="1"/>
                      <c:pt idx="0">
                        <c:v>2025/26</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'NDM Figure 14 &amp; 15'!$C$4:$C$185</c15:sqref>
                        </c15:formulaRef>
                      </c:ext>
                    </c:extLst>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extLst xmlns:c15="http://schemas.microsoft.com/office/drawing/2012/chart">
                      <c:ext xmlns:c15="http://schemas.microsoft.com/office/drawing/2012/chart" uri="{02D57815-91ED-43cb-92C2-25804820EDAC}">
                        <c15:formulaRef>
                          <c15:sqref>'NDM Figure 14 &amp; 15'!$E$4:$E$185</c15:sqref>
                        </c15:formulaRef>
                      </c:ext>
                    </c:extLst>
                    <c:numCache>
                      <c:formatCode>0</c:formatCode>
                      <c:ptCount val="182"/>
                      <c:pt idx="0">
                        <c:v>63.39592963636364</c:v>
                      </c:pt>
                      <c:pt idx="1">
                        <c:v>61.674431181818186</c:v>
                      </c:pt>
                      <c:pt idx="2">
                        <c:v>64.610978181818183</c:v>
                      </c:pt>
                      <c:pt idx="3">
                        <c:v>72.511045090909093</c:v>
                      </c:pt>
                      <c:pt idx="4">
                        <c:v>72.203192909090902</c:v>
                      </c:pt>
                      <c:pt idx="5">
                        <c:v>62.639318090909086</c:v>
                      </c:pt>
                      <c:pt idx="6">
                        <c:v>63.803704363636363</c:v>
                      </c:pt>
                      <c:pt idx="7">
                        <c:v>68.186713727272732</c:v>
                      </c:pt>
                      <c:pt idx="8">
                        <c:v>71.971497090909097</c:v>
                      </c:pt>
                      <c:pt idx="9">
                        <c:v>70.178178363636363</c:v>
                      </c:pt>
                      <c:pt idx="10">
                        <c:v>68.563330363636354</c:v>
                      </c:pt>
                      <c:pt idx="11">
                        <c:v>79.097002090909101</c:v>
                      </c:pt>
                      <c:pt idx="12">
                        <c:v>80.140231818181817</c:v>
                      </c:pt>
                      <c:pt idx="13">
                        <c:v>84.484534909090911</c:v>
                      </c:pt>
                      <c:pt idx="14">
                        <c:v>90.817943999999997</c:v>
                      </c:pt>
                      <c:pt idx="15">
                        <c:v>87.109541909090908</c:v>
                      </c:pt>
                      <c:pt idx="16">
                        <c:v>85.379291090909092</c:v>
                      </c:pt>
                      <c:pt idx="17">
                        <c:v>82.49836127272728</c:v>
                      </c:pt>
                      <c:pt idx="18">
                        <c:v>80.619623545454544</c:v>
                      </c:pt>
                      <c:pt idx="19">
                        <c:v>78.395703363636358</c:v>
                      </c:pt>
                      <c:pt idx="20">
                        <c:v>82.458148636363632</c:v>
                      </c:pt>
                      <c:pt idx="21">
                        <c:v>89.551241181818185</c:v>
                      </c:pt>
                      <c:pt idx="22">
                        <c:v>110.33911754545456</c:v>
                      </c:pt>
                      <c:pt idx="23">
                        <c:v>115.64047945454546</c:v>
                      </c:pt>
                      <c:pt idx="24">
                        <c:v>113.22395027272727</c:v>
                      </c:pt>
                      <c:pt idx="25">
                        <c:v>126.34875609090909</c:v>
                      </c:pt>
                      <c:pt idx="26">
                        <c:v>111.80977390909091</c:v>
                      </c:pt>
                      <c:pt idx="27">
                        <c:v>100.03923909090908</c:v>
                      </c:pt>
                      <c:pt idx="28">
                        <c:v>110.22174181818181</c:v>
                      </c:pt>
                      <c:pt idx="29">
                        <c:v>119.04862618181818</c:v>
                      </c:pt>
                      <c:pt idx="30">
                        <c:v>94.777291727272726</c:v>
                      </c:pt>
                      <c:pt idx="31">
                        <c:v>93.428367545454535</c:v>
                      </c:pt>
                      <c:pt idx="32">
                        <c:v>106.79577681818181</c:v>
                      </c:pt>
                      <c:pt idx="33">
                        <c:v>99.616773363636355</c:v>
                      </c:pt>
                      <c:pt idx="34">
                        <c:v>86.283075999999994</c:v>
                      </c:pt>
                      <c:pt idx="35">
                        <c:v>78.705361090909093</c:v>
                      </c:pt>
                      <c:pt idx="36">
                        <c:v>77.499247363636371</c:v>
                      </c:pt>
                      <c:pt idx="37">
                        <c:v>82.30084972727272</c:v>
                      </c:pt>
                      <c:pt idx="38">
                        <c:v>83.776743545454551</c:v>
                      </c:pt>
                      <c:pt idx="39">
                        <c:v>99.28143654545454</c:v>
                      </c:pt>
                      <c:pt idx="40">
                        <c:v>104.06299281818183</c:v>
                      </c:pt>
                      <c:pt idx="41">
                        <c:v>108.16593309090909</c:v>
                      </c:pt>
                      <c:pt idx="42">
                        <c:v>92.181194454545448</c:v>
                      </c:pt>
                      <c:pt idx="43">
                        <c:v>92.861403636363633</c:v>
                      </c:pt>
                      <c:pt idx="44">
                        <c:v>116.55058981818181</c:v>
                      </c:pt>
                      <c:pt idx="45">
                        <c:v>110.36171454545456</c:v>
                      </c:pt>
                      <c:pt idx="46">
                        <c:v>127.20388018181818</c:v>
                      </c:pt>
                      <c:pt idx="47">
                        <c:v>163.62493263636364</c:v>
                      </c:pt>
                      <c:pt idx="48">
                        <c:v>177.09869872727273</c:v>
                      </c:pt>
                      <c:pt idx="49">
                        <c:v>199.41508827272727</c:v>
                      </c:pt>
                      <c:pt idx="50">
                        <c:v>215.68915854545455</c:v>
                      </c:pt>
                      <c:pt idx="51">
                        <c:v>207.33880509090909</c:v>
                      </c:pt>
                      <c:pt idx="52">
                        <c:v>172.82482127272726</c:v>
                      </c:pt>
                      <c:pt idx="53">
                        <c:v>155.49524472727273</c:v>
                      </c:pt>
                      <c:pt idx="54">
                        <c:v>173.28214827272728</c:v>
                      </c:pt>
                      <c:pt idx="55">
                        <c:v>184.74098545454547</c:v>
                      </c:pt>
                      <c:pt idx="56">
                        <c:v>188.37567390909089</c:v>
                      </c:pt>
                      <c:pt idx="57">
                        <c:v>134.18208881818182</c:v>
                      </c:pt>
                      <c:pt idx="58">
                        <c:v>138.59883554545456</c:v>
                      </c:pt>
                      <c:pt idx="59">
                        <c:v>144.79995054545455</c:v>
                      </c:pt>
                      <c:pt idx="60">
                        <c:v>162.46512090909093</c:v>
                      </c:pt>
                      <c:pt idx="61">
                        <c:v>151.05015518181818</c:v>
                      </c:pt>
                      <c:pt idx="62">
                        <c:v>149.27851236363637</c:v>
                      </c:pt>
                      <c:pt idx="63">
                        <c:v>164.34005272727273</c:v>
                      </c:pt>
                      <c:pt idx="64">
                        <c:v>169.087492</c:v>
                      </c:pt>
                      <c:pt idx="65">
                        <c:v>178.84657336363637</c:v>
                      </c:pt>
                      <c:pt idx="66">
                        <c:v>138.42250181818181</c:v>
                      </c:pt>
                      <c:pt idx="67">
                        <c:v>132.85481545454545</c:v>
                      </c:pt>
                      <c:pt idx="68">
                        <c:v>130.38347072727274</c:v>
                      </c:pt>
                      <c:pt idx="69">
                        <c:v>123.93094336363637</c:v>
                      </c:pt>
                      <c:pt idx="70">
                        <c:v>132.13215818181817</c:v>
                      </c:pt>
                      <c:pt idx="71">
                        <c:v>137.42051681818182</c:v>
                      </c:pt>
                      <c:pt idx="72">
                        <c:v>140.06631290909093</c:v>
                      </c:pt>
                      <c:pt idx="73">
                        <c:v>148.76061163636362</c:v>
                      </c:pt>
                      <c:pt idx="74">
                        <c:v>137.96208536363636</c:v>
                      </c:pt>
                      <c:pt idx="75">
                        <c:v>138.99905809090907</c:v>
                      </c:pt>
                      <c:pt idx="76">
                        <c:v>153.01879600000001</c:v>
                      </c:pt>
                      <c:pt idx="77">
                        <c:v>168.84958154545455</c:v>
                      </c:pt>
                      <c:pt idx="78">
                        <c:v>146.06481772727273</c:v>
                      </c:pt>
                      <c:pt idx="79">
                        <c:v>151.40831781818181</c:v>
                      </c:pt>
                      <c:pt idx="80">
                        <c:v>155.51266645454547</c:v>
                      </c:pt>
                      <c:pt idx="81">
                        <c:v>139.7616799090909</c:v>
                      </c:pt>
                      <c:pt idx="82">
                        <c:v>138.41695063636362</c:v>
                      </c:pt>
                      <c:pt idx="83">
                        <c:v>156.52253490909092</c:v>
                      </c:pt>
                      <c:pt idx="84">
                        <c:v>175.38599218181818</c:v>
                      </c:pt>
                      <c:pt idx="85">
                        <c:v>178.02006045454544</c:v>
                      </c:pt>
                      <c:pt idx="86">
                        <c:v>177.14912963636363</c:v>
                      </c:pt>
                      <c:pt idx="87">
                        <c:v>172.555824</c:v>
                      </c:pt>
                      <c:pt idx="88">
                        <c:v>165.04656172727272</c:v>
                      </c:pt>
                      <c:pt idx="89">
                        <c:v>175.79716199999999</c:v>
                      </c:pt>
                      <c:pt idx="90">
                        <c:v>185.32934327272727</c:v>
                      </c:pt>
                      <c:pt idx="91">
                        <c:v>204.88079245454546</c:v>
                      </c:pt>
                      <c:pt idx="92">
                        <c:v>191.63225881818181</c:v>
                      </c:pt>
                      <c:pt idx="93">
                        <c:v>212.81745463636366</c:v>
                      </c:pt>
                      <c:pt idx="94">
                        <c:v>224.37351045454548</c:v>
                      </c:pt>
                      <c:pt idx="95">
                        <c:v>232.04906418181815</c:v>
                      </c:pt>
                      <c:pt idx="96">
                        <c:v>255.51350400000001</c:v>
                      </c:pt>
                      <c:pt idx="97">
                        <c:v>248.2090048181818</c:v>
                      </c:pt>
                      <c:pt idx="98">
                        <c:v>215.37588590909093</c:v>
                      </c:pt>
                      <c:pt idx="99">
                        <c:v>221.45039109090911</c:v>
                      </c:pt>
                      <c:pt idx="100">
                        <c:v>219.68621972727271</c:v>
                      </c:pt>
                      <c:pt idx="101">
                        <c:v>213.42760163636362</c:v>
                      </c:pt>
                      <c:pt idx="102">
                        <c:v>199.31654927272726</c:v>
                      </c:pt>
                      <c:pt idx="103">
                        <c:v>163.03405172727273</c:v>
                      </c:pt>
                      <c:pt idx="104">
                        <c:v>167.28516827272728</c:v>
                      </c:pt>
                      <c:pt idx="105">
                        <c:v>191.48376181818182</c:v>
                      </c:pt>
                      <c:pt idx="106">
                        <c:v>179.27168363636363</c:v>
                      </c:pt>
                      <c:pt idx="107">
                        <c:v>176.94648318181817</c:v>
                      </c:pt>
                      <c:pt idx="108">
                        <c:v>157.48633572727272</c:v>
                      </c:pt>
                      <c:pt idx="109">
                        <c:v>158.10286027272727</c:v>
                      </c:pt>
                      <c:pt idx="110">
                        <c:v>161.10514781818182</c:v>
                      </c:pt>
                      <c:pt idx="111">
                        <c:v>161.61077309090908</c:v>
                      </c:pt>
                      <c:pt idx="112">
                        <c:v>168.81101654545455</c:v>
                      </c:pt>
                      <c:pt idx="113">
                        <c:v>163.84821845454545</c:v>
                      </c:pt>
                      <c:pt idx="114">
                        <c:v>172.42518036363637</c:v>
                      </c:pt>
                      <c:pt idx="115">
                        <c:v>163.0592319090909</c:v>
                      </c:pt>
                      <c:pt idx="116">
                        <c:v>167.09350527272727</c:v>
                      </c:pt>
                      <c:pt idx="117">
                        <c:v>191.73912063636365</c:v>
                      </c:pt>
                      <c:pt idx="118">
                        <c:v>190.19420681818181</c:v>
                      </c:pt>
                      <c:pt idx="119">
                        <c:v>181.18030345454545</c:v>
                      </c:pt>
                      <c:pt idx="120">
                        <c:v>196.5046789090909</c:v>
                      </c:pt>
                      <c:pt idx="121">
                        <c:v>182.1542180909091</c:v>
                      </c:pt>
                      <c:pt idx="122">
                        <c:v>157.31280963636362</c:v>
                      </c:pt>
                      <c:pt idx="123">
                        <c:v>153.03389436363636</c:v>
                      </c:pt>
                      <c:pt idx="124">
                        <c:v>171.00796890909092</c:v>
                      </c:pt>
                      <c:pt idx="125">
                        <c:v>197.84591672727271</c:v>
                      </c:pt>
                      <c:pt idx="126">
                        <c:v>177.89349627272728</c:v>
                      </c:pt>
                      <c:pt idx="127">
                        <c:v>187.82823400000001</c:v>
                      </c:pt>
                      <c:pt idx="128">
                        <c:v>173.67168018181818</c:v>
                      </c:pt>
                      <c:pt idx="129">
                        <c:v>151.38530827272729</c:v>
                      </c:pt>
                      <c:pt idx="130">
                        <c:v>142.52260454545453</c:v>
                      </c:pt>
                      <c:pt idx="131">
                        <c:v>154.48361</c:v>
                      </c:pt>
                      <c:pt idx="132">
                        <c:v>152.28755745454546</c:v>
                      </c:pt>
                      <c:pt idx="133">
                        <c:v>144.77836399999998</c:v>
                      </c:pt>
                      <c:pt idx="134">
                        <c:v>160.31679427272726</c:v>
                      </c:pt>
                      <c:pt idx="135">
                        <c:v>185.12146163636365</c:v>
                      </c:pt>
                      <c:pt idx="136">
                        <c:v>183.54364854545454</c:v>
                      </c:pt>
                      <c:pt idx="137">
                        <c:v>181.32677618181819</c:v>
                      </c:pt>
                      <c:pt idx="138">
                        <c:v>179.2901609090909</c:v>
                      </c:pt>
                      <c:pt idx="139">
                        <c:v>194.0220049090909</c:v>
                      </c:pt>
                      <c:pt idx="140">
                        <c:v>207.85651036363637</c:v>
                      </c:pt>
                      <c:pt idx="141">
                        <c:v>196.03712227272729</c:v>
                      </c:pt>
                      <c:pt idx="142">
                        <c:v>170.97437145454543</c:v>
                      </c:pt>
                      <c:pt idx="143">
                        <c:v>128.73373881818182</c:v>
                      </c:pt>
                      <c:pt idx="144">
                        <c:v>117.95188645454544</c:v>
                      </c:pt>
                      <c:pt idx="145">
                        <c:v>136.23294218181817</c:v>
                      </c:pt>
                      <c:pt idx="146">
                        <c:v>113.78466427272727</c:v>
                      </c:pt>
                      <c:pt idx="147">
                        <c:v>109.57486909090909</c:v>
                      </c:pt>
                      <c:pt idx="148">
                        <c:v>122.81336627272728</c:v>
                      </c:pt>
                      <c:pt idx="149">
                        <c:v>123.96857890909091</c:v>
                      </c:pt>
                      <c:pt idx="150">
                        <c:v>134.64356881818182</c:v>
                      </c:pt>
                      <c:pt idx="151">
                        <c:v>130.12924281818184</c:v>
                      </c:pt>
                      <c:pt idx="152">
                        <c:v>118.82406254545455</c:v>
                      </c:pt>
                      <c:pt idx="153">
                        <c:v>121.72203472727273</c:v>
                      </c:pt>
                      <c:pt idx="154">
                        <c:v>125.74226581818183</c:v>
                      </c:pt>
                      <c:pt idx="155">
                        <c:v>112.79704709090909</c:v>
                      </c:pt>
                      <c:pt idx="156">
                        <c:v>140.51476645454545</c:v>
                      </c:pt>
                      <c:pt idx="157">
                        <c:v>138.13591354545454</c:v>
                      </c:pt>
                      <c:pt idx="158">
                        <c:v>132.67033227272728</c:v>
                      </c:pt>
                      <c:pt idx="159">
                        <c:v>129.79886236363637</c:v>
                      </c:pt>
                      <c:pt idx="160">
                        <c:v>126.01383572727272</c:v>
                      </c:pt>
                      <c:pt idx="161">
                        <c:v>124.83099790909091</c:v>
                      </c:pt>
                      <c:pt idx="162">
                        <c:v>142.92123736363638</c:v>
                      </c:pt>
                      <c:pt idx="163">
                        <c:v>151.33916581818181</c:v>
                      </c:pt>
                      <c:pt idx="164">
                        <c:v>136.07487209090911</c:v>
                      </c:pt>
                      <c:pt idx="165">
                        <c:v>143.35820227272728</c:v>
                      </c:pt>
                      <c:pt idx="166">
                        <c:v>146.39333963636363</c:v>
                      </c:pt>
                      <c:pt idx="167">
                        <c:v>107.40494472727272</c:v>
                      </c:pt>
                      <c:pt idx="168">
                        <c:v>93.574064909090907</c:v>
                      </c:pt>
                      <c:pt idx="169">
                        <c:v>96.834161909090909</c:v>
                      </c:pt>
                      <c:pt idx="170">
                        <c:v>106.73774509090909</c:v>
                      </c:pt>
                      <c:pt idx="171">
                        <c:v>100.59944409090909</c:v>
                      </c:pt>
                      <c:pt idx="172">
                        <c:v>111.31919190909092</c:v>
                      </c:pt>
                      <c:pt idx="173">
                        <c:v>117.15486454545454</c:v>
                      </c:pt>
                      <c:pt idx="174">
                        <c:v>121.03765690909091</c:v>
                      </c:pt>
                      <c:pt idx="175">
                        <c:v>150.09361454545456</c:v>
                      </c:pt>
                      <c:pt idx="176">
                        <c:v>140.29900899999998</c:v>
                      </c:pt>
                      <c:pt idx="177">
                        <c:v>131.20447200000001</c:v>
                      </c:pt>
                      <c:pt idx="178">
                        <c:v>128.908815</c:v>
                      </c:pt>
                      <c:pt idx="179">
                        <c:v>143.45004081818183</c:v>
                      </c:pt>
                      <c:pt idx="180">
                        <c:v>131.56705981818183</c:v>
                      </c:pt>
                      <c:pt idx="181">
                        <c:v>103.11528800000001</c:v>
                      </c:pt>
                    </c:numCache>
                  </c:numRef>
                </c:val>
                <c:smooth val="0"/>
                <c:extLst xmlns:c15="http://schemas.microsoft.com/office/drawing/2012/chart">
                  <c:ext xmlns:c16="http://schemas.microsoft.com/office/drawing/2014/chart" uri="{C3380CC4-5D6E-409C-BE32-E72D297353CC}">
                    <c16:uniqueId val="{00000001-06F5-4EB0-B18B-E01869BAA2D0}"/>
                  </c:ext>
                </c:extLst>
              </c15:ser>
            </c15:filteredLineSeries>
          </c:ext>
        </c:extLst>
      </c:lineChart>
      <c:dateAx>
        <c:axId val="91577776"/>
        <c:scaling>
          <c:orientation val="minMax"/>
        </c:scaling>
        <c:delete val="0"/>
        <c:axPos val="b"/>
        <c:numFmt formatCode="d\-m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91582096"/>
        <c:crosses val="autoZero"/>
        <c:auto val="1"/>
        <c:lblOffset val="100"/>
        <c:baseTimeUnit val="days"/>
      </c:dateAx>
      <c:valAx>
        <c:axId val="915820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r>
                  <a:rPr lang="en-GB">
                    <a:latin typeface="Tenorite" panose="00000500000000000000" pitchFamily="2" charset="0"/>
                  </a:rPr>
                  <a:t>bcm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91577776"/>
        <c:crosses val="autoZero"/>
        <c:crossBetween val="between"/>
        <c:dispUnits>
          <c:builtInUnit val="thousands"/>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'NDM Figure 14 &amp; 15'!$D$3</c:f>
              <c:strCache>
                <c:ptCount val="1"/>
                <c:pt idx="0">
                  <c:v>2024/25</c:v>
                </c:pt>
              </c:strCache>
            </c:strRef>
          </c:tx>
          <c:spPr>
            <a:ln w="28575" cap="rnd">
              <a:solidFill>
                <a:schemeClr val="accent1"/>
              </a:solidFill>
              <a:round/>
            </a:ln>
            <a:effectLst/>
          </c:spPr>
          <c:marker>
            <c:symbol val="none"/>
          </c:marker>
          <c:cat>
            <c:numRef>
              <c:f>'NDM Figure 14 &amp; 15'!$C$4:$C$185</c:f>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f>'NDM Figure 14 &amp; 15'!$D$4:$D$185</c:f>
              <c:numCache>
                <c:formatCode>0</c:formatCode>
                <c:ptCount val="182"/>
                <c:pt idx="0">
                  <c:v>86.386806636363644</c:v>
                </c:pt>
                <c:pt idx="1">
                  <c:v>80.085453727272736</c:v>
                </c:pt>
                <c:pt idx="2">
                  <c:v>81.656912727272726</c:v>
                </c:pt>
                <c:pt idx="3">
                  <c:v>81.485294272727273</c:v>
                </c:pt>
                <c:pt idx="4">
                  <c:v>69.965681090909086</c:v>
                </c:pt>
                <c:pt idx="5">
                  <c:v>73.850550181818178</c:v>
                </c:pt>
                <c:pt idx="6">
                  <c:v>65.476187363636356</c:v>
                </c:pt>
                <c:pt idx="7">
                  <c:v>67.728201909090913</c:v>
                </c:pt>
                <c:pt idx="8">
                  <c:v>76.905092272727273</c:v>
                </c:pt>
                <c:pt idx="9">
                  <c:v>97.305234181818165</c:v>
                </c:pt>
                <c:pt idx="10">
                  <c:v>108.13926381818182</c:v>
                </c:pt>
                <c:pt idx="11">
                  <c:v>101.31925272727273</c:v>
                </c:pt>
                <c:pt idx="12">
                  <c:v>115.74541136363635</c:v>
                </c:pt>
                <c:pt idx="13">
                  <c:v>113.39681754545455</c:v>
                </c:pt>
                <c:pt idx="14">
                  <c:v>95.183115181818181</c:v>
                </c:pt>
                <c:pt idx="15">
                  <c:v>73.86043190909092</c:v>
                </c:pt>
                <c:pt idx="16">
                  <c:v>65.705812181818189</c:v>
                </c:pt>
                <c:pt idx="17">
                  <c:v>76.738458545454549</c:v>
                </c:pt>
                <c:pt idx="18">
                  <c:v>67.963018727272726</c:v>
                </c:pt>
                <c:pt idx="19">
                  <c:v>77.284269000000009</c:v>
                </c:pt>
                <c:pt idx="20">
                  <c:v>87.833978999999999</c:v>
                </c:pt>
                <c:pt idx="21">
                  <c:v>88.137309090909099</c:v>
                </c:pt>
                <c:pt idx="22">
                  <c:v>88.731784272727268</c:v>
                </c:pt>
                <c:pt idx="23">
                  <c:v>83.909314272727272</c:v>
                </c:pt>
                <c:pt idx="24">
                  <c:v>78.638806090909085</c:v>
                </c:pt>
                <c:pt idx="25">
                  <c:v>81.467750636363633</c:v>
                </c:pt>
                <c:pt idx="26">
                  <c:v>88.786279454545451</c:v>
                </c:pt>
                <c:pt idx="27">
                  <c:v>83.440224272727264</c:v>
                </c:pt>
                <c:pt idx="28">
                  <c:v>78.824942818181825</c:v>
                </c:pt>
                <c:pt idx="29">
                  <c:v>87.840527090909092</c:v>
                </c:pt>
                <c:pt idx="30">
                  <c:v>90.006925999999993</c:v>
                </c:pt>
                <c:pt idx="31">
                  <c:v>93.383419454545447</c:v>
                </c:pt>
                <c:pt idx="32">
                  <c:v>86.642942636363628</c:v>
                </c:pt>
                <c:pt idx="33">
                  <c:v>92.122974545454539</c:v>
                </c:pt>
                <c:pt idx="34">
                  <c:v>104.08470863636363</c:v>
                </c:pt>
                <c:pt idx="35">
                  <c:v>107.26950172727274</c:v>
                </c:pt>
                <c:pt idx="36">
                  <c:v>104.45974527272728</c:v>
                </c:pt>
                <c:pt idx="37">
                  <c:v>108.12095236363636</c:v>
                </c:pt>
                <c:pt idx="38">
                  <c:v>118.628073</c:v>
                </c:pt>
                <c:pt idx="39">
                  <c:v>119.36842654545455</c:v>
                </c:pt>
                <c:pt idx="40">
                  <c:v>112.24431136363637</c:v>
                </c:pt>
                <c:pt idx="41">
                  <c:v>121.94863363636364</c:v>
                </c:pt>
                <c:pt idx="42">
                  <c:v>135.18158190909091</c:v>
                </c:pt>
                <c:pt idx="43">
                  <c:v>129.48206409090909</c:v>
                </c:pt>
                <c:pt idx="44">
                  <c:v>120.15433763636364</c:v>
                </c:pt>
                <c:pt idx="45">
                  <c:v>128.64431681818184</c:v>
                </c:pt>
                <c:pt idx="46">
                  <c:v>122.23628681818182</c:v>
                </c:pt>
                <c:pt idx="47">
                  <c:v>134.57772436363638</c:v>
                </c:pt>
                <c:pt idx="48">
                  <c:v>161.06451790909091</c:v>
                </c:pt>
                <c:pt idx="49">
                  <c:v>190.25028827272729</c:v>
                </c:pt>
                <c:pt idx="50">
                  <c:v>207.11513854545456</c:v>
                </c:pt>
                <c:pt idx="51">
                  <c:v>215.99576454545456</c:v>
                </c:pt>
                <c:pt idx="52">
                  <c:v>201.88650518181819</c:v>
                </c:pt>
                <c:pt idx="53">
                  <c:v>161.66179099999999</c:v>
                </c:pt>
                <c:pt idx="54">
                  <c:v>111.0866220909091</c:v>
                </c:pt>
                <c:pt idx="55">
                  <c:v>137.5521472727273</c:v>
                </c:pt>
                <c:pt idx="56">
                  <c:v>156.25337963636363</c:v>
                </c:pt>
                <c:pt idx="57">
                  <c:v>178.73491618181819</c:v>
                </c:pt>
                <c:pt idx="58">
                  <c:v>195.72245309090911</c:v>
                </c:pt>
                <c:pt idx="59">
                  <c:v>164.52106572727271</c:v>
                </c:pt>
                <c:pt idx="60">
                  <c:v>118.64986554545455</c:v>
                </c:pt>
                <c:pt idx="61">
                  <c:v>108.20432654545453</c:v>
                </c:pt>
                <c:pt idx="62">
                  <c:v>141.92595254545452</c:v>
                </c:pt>
                <c:pt idx="63">
                  <c:v>169.13239763636363</c:v>
                </c:pt>
                <c:pt idx="64">
                  <c:v>170.21714454545454</c:v>
                </c:pt>
                <c:pt idx="65">
                  <c:v>139.0648220909091</c:v>
                </c:pt>
                <c:pt idx="66">
                  <c:v>156.65657818181819</c:v>
                </c:pt>
                <c:pt idx="67">
                  <c:v>165.73375218181818</c:v>
                </c:pt>
                <c:pt idx="68">
                  <c:v>170.67255790909093</c:v>
                </c:pt>
                <c:pt idx="69">
                  <c:v>175.67069845454546</c:v>
                </c:pt>
                <c:pt idx="70">
                  <c:v>182.87649245454546</c:v>
                </c:pt>
                <c:pt idx="71">
                  <c:v>187.154661</c:v>
                </c:pt>
                <c:pt idx="72">
                  <c:v>178.97762700000001</c:v>
                </c:pt>
                <c:pt idx="73">
                  <c:v>174.82513009090911</c:v>
                </c:pt>
                <c:pt idx="74">
                  <c:v>159.51465218181818</c:v>
                </c:pt>
                <c:pt idx="75">
                  <c:v>135.53288436363636</c:v>
                </c:pt>
                <c:pt idx="76">
                  <c:v>137.75595718181819</c:v>
                </c:pt>
                <c:pt idx="77">
                  <c:v>144.86273499999999</c:v>
                </c:pt>
                <c:pt idx="78">
                  <c:v>127.38987581818182</c:v>
                </c:pt>
                <c:pt idx="79">
                  <c:v>166.21767318181818</c:v>
                </c:pt>
                <c:pt idx="80">
                  <c:v>171.29428018181818</c:v>
                </c:pt>
                <c:pt idx="81">
                  <c:v>152.47817036363637</c:v>
                </c:pt>
                <c:pt idx="82">
                  <c:v>175.9770079090909</c:v>
                </c:pt>
                <c:pt idx="83">
                  <c:v>174.214159</c:v>
                </c:pt>
                <c:pt idx="84">
                  <c:v>129.86991109090911</c:v>
                </c:pt>
                <c:pt idx="85">
                  <c:v>118.03216281818182</c:v>
                </c:pt>
                <c:pt idx="86">
                  <c:v>133.14470872727273</c:v>
                </c:pt>
                <c:pt idx="87">
                  <c:v>155.41190018181817</c:v>
                </c:pt>
                <c:pt idx="88">
                  <c:v>157.11836327272727</c:v>
                </c:pt>
                <c:pt idx="89">
                  <c:v>148.47258954545455</c:v>
                </c:pt>
                <c:pt idx="90">
                  <c:v>144.33625809090907</c:v>
                </c:pt>
                <c:pt idx="91">
                  <c:v>140.69058309090909</c:v>
                </c:pt>
                <c:pt idx="92">
                  <c:v>146.08178463636364</c:v>
                </c:pt>
                <c:pt idx="93">
                  <c:v>200.00064054545456</c:v>
                </c:pt>
                <c:pt idx="94">
                  <c:v>214.45617363636364</c:v>
                </c:pt>
                <c:pt idx="95">
                  <c:v>210.16723254545457</c:v>
                </c:pt>
                <c:pt idx="96">
                  <c:v>185.60621272727275</c:v>
                </c:pt>
                <c:pt idx="97">
                  <c:v>196.27505136363635</c:v>
                </c:pt>
                <c:pt idx="98">
                  <c:v>214.63609609090909</c:v>
                </c:pt>
                <c:pt idx="99">
                  <c:v>239.33913100000001</c:v>
                </c:pt>
                <c:pt idx="100">
                  <c:v>236.92592590909092</c:v>
                </c:pt>
                <c:pt idx="101">
                  <c:v>249.86736718181817</c:v>
                </c:pt>
                <c:pt idx="102">
                  <c:v>234.1745187272727</c:v>
                </c:pt>
                <c:pt idx="103">
                  <c:v>214.3420811818182</c:v>
                </c:pt>
                <c:pt idx="104">
                  <c:v>202.15737972727274</c:v>
                </c:pt>
                <c:pt idx="105">
                  <c:v>169.60355263636362</c:v>
                </c:pt>
                <c:pt idx="106">
                  <c:v>156.13890154545453</c:v>
                </c:pt>
                <c:pt idx="107">
                  <c:v>174.27013681818181</c:v>
                </c:pt>
                <c:pt idx="108">
                  <c:v>175.87497018181818</c:v>
                </c:pt>
                <c:pt idx="109">
                  <c:v>186.28565627272727</c:v>
                </c:pt>
                <c:pt idx="110">
                  <c:v>198.63591872727275</c:v>
                </c:pt>
                <c:pt idx="111">
                  <c:v>199.84592463636363</c:v>
                </c:pt>
                <c:pt idx="112">
                  <c:v>192.00517872727272</c:v>
                </c:pt>
                <c:pt idx="113">
                  <c:v>197.24896954545454</c:v>
                </c:pt>
                <c:pt idx="114">
                  <c:v>193.47155409090911</c:v>
                </c:pt>
                <c:pt idx="115">
                  <c:v>175.6168650909091</c:v>
                </c:pt>
                <c:pt idx="116">
                  <c:v>174.92595336363635</c:v>
                </c:pt>
                <c:pt idx="117">
                  <c:v>187.65921209090911</c:v>
                </c:pt>
                <c:pt idx="118">
                  <c:v>178.19624890909091</c:v>
                </c:pt>
                <c:pt idx="119">
                  <c:v>168.88424190909092</c:v>
                </c:pt>
                <c:pt idx="120">
                  <c:v>175.89405254545454</c:v>
                </c:pt>
                <c:pt idx="121">
                  <c:v>185.66467263636363</c:v>
                </c:pt>
                <c:pt idx="122">
                  <c:v>180.39392472727272</c:v>
                </c:pt>
                <c:pt idx="123">
                  <c:v>173.37790154545453</c:v>
                </c:pt>
                <c:pt idx="124">
                  <c:v>170.188017</c:v>
                </c:pt>
                <c:pt idx="125">
                  <c:v>172.59991563636362</c:v>
                </c:pt>
                <c:pt idx="126">
                  <c:v>166.37997381818181</c:v>
                </c:pt>
                <c:pt idx="127">
                  <c:v>177.5979559090909</c:v>
                </c:pt>
                <c:pt idx="128">
                  <c:v>189.60075327272727</c:v>
                </c:pt>
                <c:pt idx="129">
                  <c:v>207.52357945454543</c:v>
                </c:pt>
                <c:pt idx="130">
                  <c:v>191.53015672727273</c:v>
                </c:pt>
                <c:pt idx="131">
                  <c:v>185.71102218181818</c:v>
                </c:pt>
                <c:pt idx="132">
                  <c:v>204.79581309090909</c:v>
                </c:pt>
                <c:pt idx="133">
                  <c:v>201.18218836363639</c:v>
                </c:pt>
                <c:pt idx="134">
                  <c:v>196.68669318181819</c:v>
                </c:pt>
                <c:pt idx="135">
                  <c:v>203.95701754545453</c:v>
                </c:pt>
                <c:pt idx="136">
                  <c:v>203.40762645454544</c:v>
                </c:pt>
                <c:pt idx="137">
                  <c:v>190.44563945454544</c:v>
                </c:pt>
                <c:pt idx="138">
                  <c:v>194.07543127272726</c:v>
                </c:pt>
                <c:pt idx="139">
                  <c:v>207.46413700000002</c:v>
                </c:pt>
                <c:pt idx="140">
                  <c:v>201.82641900000002</c:v>
                </c:pt>
                <c:pt idx="141">
                  <c:v>192.98283699999999</c:v>
                </c:pt>
                <c:pt idx="142">
                  <c:v>143.52214527272727</c:v>
                </c:pt>
                <c:pt idx="143">
                  <c:v>123.29109618181818</c:v>
                </c:pt>
                <c:pt idx="144">
                  <c:v>114.76966254545454</c:v>
                </c:pt>
                <c:pt idx="145">
                  <c:v>138.27312999999998</c:v>
                </c:pt>
                <c:pt idx="146">
                  <c:v>128.40997354545456</c:v>
                </c:pt>
                <c:pt idx="147">
                  <c:v>142.65763063636362</c:v>
                </c:pt>
                <c:pt idx="148">
                  <c:v>165.59289454545456</c:v>
                </c:pt>
                <c:pt idx="149">
                  <c:v>160.49871118181818</c:v>
                </c:pt>
                <c:pt idx="150">
                  <c:v>163.55187927272726</c:v>
                </c:pt>
                <c:pt idx="151">
                  <c:v>156.71183945454544</c:v>
                </c:pt>
                <c:pt idx="152">
                  <c:v>154.63685836363638</c:v>
                </c:pt>
                <c:pt idx="153">
                  <c:v>155.16943618181818</c:v>
                </c:pt>
                <c:pt idx="154">
                  <c:v>149.30565309090909</c:v>
                </c:pt>
                <c:pt idx="155">
                  <c:v>142.44844081818181</c:v>
                </c:pt>
                <c:pt idx="156">
                  <c:v>121.89816563636363</c:v>
                </c:pt>
                <c:pt idx="157">
                  <c:v>107.57302227272729</c:v>
                </c:pt>
                <c:pt idx="158">
                  <c:v>90.274070727272729</c:v>
                </c:pt>
                <c:pt idx="159">
                  <c:v>93.509680818181806</c:v>
                </c:pt>
                <c:pt idx="160">
                  <c:v>124.77968263636365</c:v>
                </c:pt>
                <c:pt idx="161">
                  <c:v>146.53937709090908</c:v>
                </c:pt>
                <c:pt idx="162">
                  <c:v>163.03899272727273</c:v>
                </c:pt>
                <c:pt idx="163">
                  <c:v>171.30384309090908</c:v>
                </c:pt>
                <c:pt idx="164">
                  <c:v>165.84632027272727</c:v>
                </c:pt>
                <c:pt idx="165">
                  <c:v>155.35302890909091</c:v>
                </c:pt>
                <c:pt idx="166">
                  <c:v>153.94855763636363</c:v>
                </c:pt>
                <c:pt idx="167">
                  <c:v>168.404864</c:v>
                </c:pt>
                <c:pt idx="168">
                  <c:v>150.68630636363636</c:v>
                </c:pt>
                <c:pt idx="169">
                  <c:v>134.09394945454545</c:v>
                </c:pt>
                <c:pt idx="170">
                  <c:v>100.24151454545454</c:v>
                </c:pt>
                <c:pt idx="171">
                  <c:v>99.825038090909089</c:v>
                </c:pt>
                <c:pt idx="172">
                  <c:v>87.49078672727272</c:v>
                </c:pt>
                <c:pt idx="173">
                  <c:v>106.30112645454545</c:v>
                </c:pt>
                <c:pt idx="174">
                  <c:v>112.77810063636365</c:v>
                </c:pt>
                <c:pt idx="175">
                  <c:v>110.56049627272728</c:v>
                </c:pt>
                <c:pt idx="176">
                  <c:v>97.494828909090913</c:v>
                </c:pt>
                <c:pt idx="177">
                  <c:v>96.214964000000009</c:v>
                </c:pt>
                <c:pt idx="178">
                  <c:v>105.00836190909091</c:v>
                </c:pt>
                <c:pt idx="179">
                  <c:v>107.16414718181818</c:v>
                </c:pt>
                <c:pt idx="180">
                  <c:v>86.903473272727268</c:v>
                </c:pt>
                <c:pt idx="181">
                  <c:v>89.750021181818184</c:v>
                </c:pt>
              </c:numCache>
            </c:numRef>
          </c:val>
          <c:smooth val="0"/>
          <c:extLst>
            <c:ext xmlns:c16="http://schemas.microsoft.com/office/drawing/2014/chart" uri="{C3380CC4-5D6E-409C-BE32-E72D297353CC}">
              <c16:uniqueId val="{00000000-F416-439F-8155-ED4F0368CE79}"/>
            </c:ext>
          </c:extLst>
        </c:ser>
        <c:ser>
          <c:idx val="1"/>
          <c:order val="1"/>
          <c:tx>
            <c:strRef>
              <c:f>'NDM Figure 14 &amp; 15'!$E$3</c:f>
              <c:strCache>
                <c:ptCount val="1"/>
                <c:pt idx="0">
                  <c:v>2025/26</c:v>
                </c:pt>
              </c:strCache>
            </c:strRef>
          </c:tx>
          <c:spPr>
            <a:ln w="28575" cap="rnd">
              <a:solidFill>
                <a:schemeClr val="accent2"/>
              </a:solidFill>
              <a:round/>
            </a:ln>
            <a:effectLst/>
          </c:spPr>
          <c:marker>
            <c:symbol val="none"/>
          </c:marker>
          <c:cat>
            <c:numRef>
              <c:f>'NDM Figure 14 &amp; 15'!$C$4:$C$185</c:f>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f>'NDM Figure 14 &amp; 15'!$E$4:$E$185</c:f>
              <c:numCache>
                <c:formatCode>0</c:formatCode>
                <c:ptCount val="182"/>
                <c:pt idx="0">
                  <c:v>63.39592963636364</c:v>
                </c:pt>
                <c:pt idx="1">
                  <c:v>61.674431181818186</c:v>
                </c:pt>
                <c:pt idx="2">
                  <c:v>64.610978181818183</c:v>
                </c:pt>
                <c:pt idx="3">
                  <c:v>72.511045090909093</c:v>
                </c:pt>
                <c:pt idx="4">
                  <c:v>72.203192909090902</c:v>
                </c:pt>
                <c:pt idx="5">
                  <c:v>62.639318090909086</c:v>
                </c:pt>
                <c:pt idx="6">
                  <c:v>63.803704363636363</c:v>
                </c:pt>
                <c:pt idx="7">
                  <c:v>68.186713727272732</c:v>
                </c:pt>
                <c:pt idx="8">
                  <c:v>71.971497090909097</c:v>
                </c:pt>
                <c:pt idx="9">
                  <c:v>70.178178363636363</c:v>
                </c:pt>
                <c:pt idx="10">
                  <c:v>68.563330363636354</c:v>
                </c:pt>
                <c:pt idx="11">
                  <c:v>79.097002090909101</c:v>
                </c:pt>
                <c:pt idx="12">
                  <c:v>80.140231818181817</c:v>
                </c:pt>
                <c:pt idx="13">
                  <c:v>84.484534909090911</c:v>
                </c:pt>
                <c:pt idx="14">
                  <c:v>90.817943999999997</c:v>
                </c:pt>
                <c:pt idx="15">
                  <c:v>87.109541909090908</c:v>
                </c:pt>
                <c:pt idx="16">
                  <c:v>85.379291090909092</c:v>
                </c:pt>
                <c:pt idx="17">
                  <c:v>82.49836127272728</c:v>
                </c:pt>
                <c:pt idx="18">
                  <c:v>80.619623545454544</c:v>
                </c:pt>
                <c:pt idx="19">
                  <c:v>78.395703363636358</c:v>
                </c:pt>
                <c:pt idx="20">
                  <c:v>82.458148636363632</c:v>
                </c:pt>
                <c:pt idx="21">
                  <c:v>89.551241181818185</c:v>
                </c:pt>
                <c:pt idx="22">
                  <c:v>110.33911754545456</c:v>
                </c:pt>
                <c:pt idx="23">
                  <c:v>115.64047945454546</c:v>
                </c:pt>
                <c:pt idx="24">
                  <c:v>113.22395027272727</c:v>
                </c:pt>
                <c:pt idx="25">
                  <c:v>126.34875609090909</c:v>
                </c:pt>
                <c:pt idx="26">
                  <c:v>111.80977390909091</c:v>
                </c:pt>
                <c:pt idx="27">
                  <c:v>100.03923909090908</c:v>
                </c:pt>
                <c:pt idx="28">
                  <c:v>110.22174181818181</c:v>
                </c:pt>
                <c:pt idx="29">
                  <c:v>119.04862618181818</c:v>
                </c:pt>
                <c:pt idx="30">
                  <c:v>94.777291727272726</c:v>
                </c:pt>
                <c:pt idx="31">
                  <c:v>93.428367545454535</c:v>
                </c:pt>
                <c:pt idx="32">
                  <c:v>106.79577681818181</c:v>
                </c:pt>
                <c:pt idx="33">
                  <c:v>99.616773363636355</c:v>
                </c:pt>
                <c:pt idx="34">
                  <c:v>86.283075999999994</c:v>
                </c:pt>
                <c:pt idx="35">
                  <c:v>78.705361090909093</c:v>
                </c:pt>
                <c:pt idx="36">
                  <c:v>77.499247363636371</c:v>
                </c:pt>
                <c:pt idx="37">
                  <c:v>82.30084972727272</c:v>
                </c:pt>
                <c:pt idx="38">
                  <c:v>83.776743545454551</c:v>
                </c:pt>
                <c:pt idx="39">
                  <c:v>99.28143654545454</c:v>
                </c:pt>
                <c:pt idx="40">
                  <c:v>104.06299281818183</c:v>
                </c:pt>
                <c:pt idx="41">
                  <c:v>108.16593309090909</c:v>
                </c:pt>
                <c:pt idx="42">
                  <c:v>92.181194454545448</c:v>
                </c:pt>
                <c:pt idx="43">
                  <c:v>92.861403636363633</c:v>
                </c:pt>
                <c:pt idx="44">
                  <c:v>116.55058981818181</c:v>
                </c:pt>
                <c:pt idx="45">
                  <c:v>110.36171454545456</c:v>
                </c:pt>
                <c:pt idx="46">
                  <c:v>127.20388018181818</c:v>
                </c:pt>
                <c:pt idx="47">
                  <c:v>163.62493263636364</c:v>
                </c:pt>
                <c:pt idx="48">
                  <c:v>177.09869872727273</c:v>
                </c:pt>
                <c:pt idx="49">
                  <c:v>199.41508827272727</c:v>
                </c:pt>
                <c:pt idx="50">
                  <c:v>215.68915854545455</c:v>
                </c:pt>
                <c:pt idx="51">
                  <c:v>207.33880509090909</c:v>
                </c:pt>
                <c:pt idx="52">
                  <c:v>172.82482127272726</c:v>
                </c:pt>
                <c:pt idx="53">
                  <c:v>155.49524472727273</c:v>
                </c:pt>
                <c:pt idx="54">
                  <c:v>173.28214827272728</c:v>
                </c:pt>
                <c:pt idx="55">
                  <c:v>184.74098545454547</c:v>
                </c:pt>
                <c:pt idx="56">
                  <c:v>188.37567390909089</c:v>
                </c:pt>
                <c:pt idx="57">
                  <c:v>134.18208881818182</c:v>
                </c:pt>
                <c:pt idx="58">
                  <c:v>138.59883554545456</c:v>
                </c:pt>
                <c:pt idx="59">
                  <c:v>144.79995054545455</c:v>
                </c:pt>
                <c:pt idx="60">
                  <c:v>162.46512090909093</c:v>
                </c:pt>
                <c:pt idx="61">
                  <c:v>151.05015518181818</c:v>
                </c:pt>
                <c:pt idx="62">
                  <c:v>149.27851236363637</c:v>
                </c:pt>
                <c:pt idx="63">
                  <c:v>164.34005272727273</c:v>
                </c:pt>
                <c:pt idx="64">
                  <c:v>169.087492</c:v>
                </c:pt>
                <c:pt idx="65">
                  <c:v>178.84657336363637</c:v>
                </c:pt>
                <c:pt idx="66">
                  <c:v>138.42250181818181</c:v>
                </c:pt>
                <c:pt idx="67">
                  <c:v>132.85481545454545</c:v>
                </c:pt>
                <c:pt idx="68">
                  <c:v>130.38347072727274</c:v>
                </c:pt>
                <c:pt idx="69">
                  <c:v>123.93094336363637</c:v>
                </c:pt>
                <c:pt idx="70">
                  <c:v>132.13215818181817</c:v>
                </c:pt>
                <c:pt idx="71">
                  <c:v>137.42051681818182</c:v>
                </c:pt>
                <c:pt idx="72">
                  <c:v>140.06631290909093</c:v>
                </c:pt>
                <c:pt idx="73">
                  <c:v>148.76061163636362</c:v>
                </c:pt>
                <c:pt idx="74">
                  <c:v>137.96208536363636</c:v>
                </c:pt>
                <c:pt idx="75">
                  <c:v>138.99905809090907</c:v>
                </c:pt>
                <c:pt idx="76">
                  <c:v>153.01879600000001</c:v>
                </c:pt>
                <c:pt idx="77">
                  <c:v>168.84958154545455</c:v>
                </c:pt>
                <c:pt idx="78">
                  <c:v>146.06481772727273</c:v>
                </c:pt>
                <c:pt idx="79">
                  <c:v>151.40831781818181</c:v>
                </c:pt>
                <c:pt idx="80">
                  <c:v>155.51266645454547</c:v>
                </c:pt>
                <c:pt idx="81">
                  <c:v>139.7616799090909</c:v>
                </c:pt>
                <c:pt idx="82">
                  <c:v>138.41695063636362</c:v>
                </c:pt>
                <c:pt idx="83">
                  <c:v>156.52253490909092</c:v>
                </c:pt>
                <c:pt idx="84">
                  <c:v>175.38599218181818</c:v>
                </c:pt>
                <c:pt idx="85">
                  <c:v>178.02006045454544</c:v>
                </c:pt>
                <c:pt idx="86">
                  <c:v>177.14912963636363</c:v>
                </c:pt>
                <c:pt idx="87">
                  <c:v>172.555824</c:v>
                </c:pt>
                <c:pt idx="88">
                  <c:v>165.04656172727272</c:v>
                </c:pt>
                <c:pt idx="89">
                  <c:v>175.79716199999999</c:v>
                </c:pt>
                <c:pt idx="90">
                  <c:v>185.32934327272727</c:v>
                </c:pt>
                <c:pt idx="91">
                  <c:v>204.88079245454546</c:v>
                </c:pt>
                <c:pt idx="92">
                  <c:v>191.63225881818181</c:v>
                </c:pt>
                <c:pt idx="93">
                  <c:v>212.81745463636366</c:v>
                </c:pt>
                <c:pt idx="94">
                  <c:v>224.37351045454548</c:v>
                </c:pt>
                <c:pt idx="95">
                  <c:v>232.04906418181815</c:v>
                </c:pt>
                <c:pt idx="96">
                  <c:v>255.51350400000001</c:v>
                </c:pt>
                <c:pt idx="97">
                  <c:v>248.2090048181818</c:v>
                </c:pt>
                <c:pt idx="98">
                  <c:v>215.37588590909093</c:v>
                </c:pt>
                <c:pt idx="99">
                  <c:v>221.45039109090911</c:v>
                </c:pt>
                <c:pt idx="100">
                  <c:v>219.68621972727271</c:v>
                </c:pt>
                <c:pt idx="101">
                  <c:v>213.42760163636362</c:v>
                </c:pt>
                <c:pt idx="102">
                  <c:v>199.31654927272726</c:v>
                </c:pt>
                <c:pt idx="103">
                  <c:v>163.03405172727273</c:v>
                </c:pt>
                <c:pt idx="104">
                  <c:v>167.28516827272728</c:v>
                </c:pt>
                <c:pt idx="105">
                  <c:v>191.48376181818182</c:v>
                </c:pt>
                <c:pt idx="106">
                  <c:v>179.27168363636363</c:v>
                </c:pt>
                <c:pt idx="107">
                  <c:v>176.94648318181817</c:v>
                </c:pt>
                <c:pt idx="108">
                  <c:v>157.48633572727272</c:v>
                </c:pt>
                <c:pt idx="109">
                  <c:v>158.10286027272727</c:v>
                </c:pt>
                <c:pt idx="110">
                  <c:v>161.10514781818182</c:v>
                </c:pt>
                <c:pt idx="111">
                  <c:v>161.61077309090908</c:v>
                </c:pt>
                <c:pt idx="112">
                  <c:v>168.81101654545455</c:v>
                </c:pt>
                <c:pt idx="113">
                  <c:v>163.84821845454545</c:v>
                </c:pt>
                <c:pt idx="114">
                  <c:v>172.42518036363637</c:v>
                </c:pt>
                <c:pt idx="115">
                  <c:v>163.0592319090909</c:v>
                </c:pt>
                <c:pt idx="116">
                  <c:v>167.09350527272727</c:v>
                </c:pt>
                <c:pt idx="117">
                  <c:v>191.73912063636365</c:v>
                </c:pt>
                <c:pt idx="118">
                  <c:v>190.19420681818181</c:v>
                </c:pt>
                <c:pt idx="119">
                  <c:v>181.18030345454545</c:v>
                </c:pt>
                <c:pt idx="120">
                  <c:v>196.5046789090909</c:v>
                </c:pt>
                <c:pt idx="121">
                  <c:v>182.1542180909091</c:v>
                </c:pt>
                <c:pt idx="122">
                  <c:v>157.31280963636362</c:v>
                </c:pt>
                <c:pt idx="123">
                  <c:v>153.03389436363636</c:v>
                </c:pt>
                <c:pt idx="124">
                  <c:v>171.00796890909092</c:v>
                </c:pt>
                <c:pt idx="125">
                  <c:v>197.84591672727271</c:v>
                </c:pt>
                <c:pt idx="126">
                  <c:v>177.89349627272728</c:v>
                </c:pt>
                <c:pt idx="127">
                  <c:v>187.82823400000001</c:v>
                </c:pt>
                <c:pt idx="128">
                  <c:v>173.67168018181818</c:v>
                </c:pt>
                <c:pt idx="129">
                  <c:v>151.38530827272729</c:v>
                </c:pt>
                <c:pt idx="130">
                  <c:v>142.52260454545453</c:v>
                </c:pt>
                <c:pt idx="131">
                  <c:v>154.48361</c:v>
                </c:pt>
                <c:pt idx="132">
                  <c:v>152.28755745454546</c:v>
                </c:pt>
                <c:pt idx="133">
                  <c:v>144.77836399999998</c:v>
                </c:pt>
                <c:pt idx="134">
                  <c:v>160.31679427272726</c:v>
                </c:pt>
                <c:pt idx="135">
                  <c:v>185.12146163636365</c:v>
                </c:pt>
                <c:pt idx="136">
                  <c:v>183.54364854545454</c:v>
                </c:pt>
                <c:pt idx="137">
                  <c:v>181.32677618181819</c:v>
                </c:pt>
                <c:pt idx="138">
                  <c:v>179.2901609090909</c:v>
                </c:pt>
                <c:pt idx="139">
                  <c:v>194.0220049090909</c:v>
                </c:pt>
                <c:pt idx="140">
                  <c:v>207.85651036363637</c:v>
                </c:pt>
                <c:pt idx="141">
                  <c:v>196.03712227272729</c:v>
                </c:pt>
                <c:pt idx="142">
                  <c:v>170.97437145454543</c:v>
                </c:pt>
                <c:pt idx="143">
                  <c:v>128.73373881818182</c:v>
                </c:pt>
                <c:pt idx="144">
                  <c:v>117.95188645454544</c:v>
                </c:pt>
                <c:pt idx="145">
                  <c:v>136.23294218181817</c:v>
                </c:pt>
                <c:pt idx="146">
                  <c:v>113.78466427272727</c:v>
                </c:pt>
                <c:pt idx="147">
                  <c:v>109.57486909090909</c:v>
                </c:pt>
                <c:pt idx="148">
                  <c:v>122.81336627272728</c:v>
                </c:pt>
                <c:pt idx="149">
                  <c:v>123.96857890909091</c:v>
                </c:pt>
                <c:pt idx="150">
                  <c:v>134.64356881818182</c:v>
                </c:pt>
                <c:pt idx="151">
                  <c:v>130.12924281818184</c:v>
                </c:pt>
                <c:pt idx="152">
                  <c:v>118.82406254545455</c:v>
                </c:pt>
                <c:pt idx="153">
                  <c:v>121.72203472727273</c:v>
                </c:pt>
                <c:pt idx="154">
                  <c:v>125.74226581818183</c:v>
                </c:pt>
                <c:pt idx="155">
                  <c:v>112.79704709090909</c:v>
                </c:pt>
                <c:pt idx="156">
                  <c:v>140.51476645454545</c:v>
                </c:pt>
                <c:pt idx="157">
                  <c:v>138.13591354545454</c:v>
                </c:pt>
                <c:pt idx="158">
                  <c:v>132.67033227272728</c:v>
                </c:pt>
                <c:pt idx="159">
                  <c:v>129.79886236363637</c:v>
                </c:pt>
                <c:pt idx="160">
                  <c:v>126.01383572727272</c:v>
                </c:pt>
                <c:pt idx="161">
                  <c:v>124.83099790909091</c:v>
                </c:pt>
                <c:pt idx="162">
                  <c:v>142.92123736363638</c:v>
                </c:pt>
                <c:pt idx="163">
                  <c:v>151.33916581818181</c:v>
                </c:pt>
                <c:pt idx="164">
                  <c:v>136.07487209090911</c:v>
                </c:pt>
                <c:pt idx="165">
                  <c:v>143.35820227272728</c:v>
                </c:pt>
                <c:pt idx="166">
                  <c:v>146.39333963636363</c:v>
                </c:pt>
                <c:pt idx="167">
                  <c:v>107.40494472727272</c:v>
                </c:pt>
                <c:pt idx="168">
                  <c:v>93.574064909090907</c:v>
                </c:pt>
                <c:pt idx="169">
                  <c:v>96.834161909090909</c:v>
                </c:pt>
                <c:pt idx="170">
                  <c:v>106.73774509090909</c:v>
                </c:pt>
                <c:pt idx="171">
                  <c:v>100.59944409090909</c:v>
                </c:pt>
                <c:pt idx="172">
                  <c:v>111.31919190909092</c:v>
                </c:pt>
                <c:pt idx="173">
                  <c:v>117.15486454545454</c:v>
                </c:pt>
                <c:pt idx="174">
                  <c:v>121.03765690909091</c:v>
                </c:pt>
                <c:pt idx="175">
                  <c:v>150.09361454545456</c:v>
                </c:pt>
                <c:pt idx="176">
                  <c:v>140.29900899999998</c:v>
                </c:pt>
                <c:pt idx="177">
                  <c:v>131.20447200000001</c:v>
                </c:pt>
                <c:pt idx="178">
                  <c:v>128.908815</c:v>
                </c:pt>
                <c:pt idx="179">
                  <c:v>143.45004081818183</c:v>
                </c:pt>
                <c:pt idx="180">
                  <c:v>131.56705981818183</c:v>
                </c:pt>
                <c:pt idx="181">
                  <c:v>103.11528800000001</c:v>
                </c:pt>
              </c:numCache>
            </c:numRef>
          </c:val>
          <c:smooth val="0"/>
          <c:extLst>
            <c:ext xmlns:c16="http://schemas.microsoft.com/office/drawing/2014/chart" uri="{C3380CC4-5D6E-409C-BE32-E72D297353CC}">
              <c16:uniqueId val="{00000001-F416-439F-8155-ED4F0368CE79}"/>
            </c:ext>
          </c:extLst>
        </c:ser>
        <c:dLbls>
          <c:showLegendKey val="0"/>
          <c:showVal val="0"/>
          <c:showCatName val="0"/>
          <c:showSerName val="0"/>
          <c:showPercent val="0"/>
          <c:showBubbleSize val="0"/>
        </c:dLbls>
        <c:smooth val="0"/>
        <c:axId val="91577776"/>
        <c:axId val="91582096"/>
        <c:extLst>
          <c:ext xmlns:c15="http://schemas.microsoft.com/office/drawing/2012/chart" uri="{02D57815-91ED-43cb-92C2-25804820EDAC}">
            <c15:filteredLineSeries>
              <c15:ser>
                <c:idx val="2"/>
                <c:order val="2"/>
                <c:tx>
                  <c:strRef>
                    <c:extLst>
                      <c:ext uri="{02D57815-91ED-43cb-92C2-25804820EDAC}">
                        <c15:formulaRef>
                          <c15:sqref>'NDM Figure 14 &amp; 15'!$F$3</c15:sqref>
                        </c15:formulaRef>
                      </c:ext>
                    </c:extLst>
                    <c:strCache>
                      <c:ptCount val="1"/>
                      <c:pt idx="0">
                        <c:v> 2024/25</c:v>
                      </c:pt>
                    </c:strCache>
                  </c:strRef>
                </c:tx>
                <c:spPr>
                  <a:ln w="28575" cap="rnd">
                    <a:solidFill>
                      <a:schemeClr val="accent3"/>
                    </a:solidFill>
                    <a:round/>
                  </a:ln>
                  <a:effectLst/>
                </c:spPr>
                <c:marker>
                  <c:symbol val="none"/>
                </c:marker>
                <c:cat>
                  <c:numRef>
                    <c:extLst>
                      <c:ext uri="{02D57815-91ED-43cb-92C2-25804820EDAC}">
                        <c15:formulaRef>
                          <c15:sqref>'NDM Figure 14 &amp; 15'!$C$4:$C$185</c15:sqref>
                        </c15:formulaRef>
                      </c:ext>
                    </c:extLst>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extLst>
                      <c:ext uri="{02D57815-91ED-43cb-92C2-25804820EDAC}">
                        <c15:formulaRef>
                          <c15:sqref>'NDM Figure 14 &amp; 15'!$F$4:$F$185</c15:sqref>
                        </c15:formulaRef>
                      </c:ext>
                    </c:extLst>
                    <c:numCache>
                      <c:formatCode>0</c:formatCode>
                      <c:ptCount val="182"/>
                      <c:pt idx="0">
                        <c:v>86.386806636363644</c:v>
                      </c:pt>
                      <c:pt idx="1">
                        <c:v>166.47226036363639</c:v>
                      </c:pt>
                      <c:pt idx="2">
                        <c:v>248.12917309090912</c:v>
                      </c:pt>
                      <c:pt idx="3">
                        <c:v>329.61446736363638</c:v>
                      </c:pt>
                      <c:pt idx="4">
                        <c:v>399.58014845454545</c:v>
                      </c:pt>
                      <c:pt idx="5">
                        <c:v>473.43069863636362</c:v>
                      </c:pt>
                      <c:pt idx="6">
                        <c:v>538.90688599999999</c:v>
                      </c:pt>
                      <c:pt idx="7">
                        <c:v>606.63508790909088</c:v>
                      </c:pt>
                      <c:pt idx="8">
                        <c:v>683.54018018181819</c:v>
                      </c:pt>
                      <c:pt idx="9">
                        <c:v>780.84541436363634</c:v>
                      </c:pt>
                      <c:pt idx="10">
                        <c:v>888.98467818181814</c:v>
                      </c:pt>
                      <c:pt idx="11">
                        <c:v>990.30393090909092</c:v>
                      </c:pt>
                      <c:pt idx="12">
                        <c:v>1106.0493422727272</c:v>
                      </c:pt>
                      <c:pt idx="13">
                        <c:v>1219.4461598181817</c:v>
                      </c:pt>
                      <c:pt idx="14">
                        <c:v>1314.629275</c:v>
                      </c:pt>
                      <c:pt idx="15">
                        <c:v>1388.489706909091</c:v>
                      </c:pt>
                      <c:pt idx="16">
                        <c:v>1454.1955190909091</c:v>
                      </c:pt>
                      <c:pt idx="17">
                        <c:v>1530.9339776363636</c:v>
                      </c:pt>
                      <c:pt idx="18">
                        <c:v>1598.8969963636364</c:v>
                      </c:pt>
                      <c:pt idx="19">
                        <c:v>1676.1812653636364</c:v>
                      </c:pt>
                      <c:pt idx="20">
                        <c:v>1764.0152443636364</c:v>
                      </c:pt>
                      <c:pt idx="21">
                        <c:v>1852.1525534545456</c:v>
                      </c:pt>
                      <c:pt idx="22">
                        <c:v>1940.8843377272729</c:v>
                      </c:pt>
                      <c:pt idx="23">
                        <c:v>2024.7936520000001</c:v>
                      </c:pt>
                      <c:pt idx="24">
                        <c:v>2103.4324580909092</c:v>
                      </c:pt>
                      <c:pt idx="25">
                        <c:v>2184.9002087272729</c:v>
                      </c:pt>
                      <c:pt idx="26">
                        <c:v>2273.6864881818183</c:v>
                      </c:pt>
                      <c:pt idx="27">
                        <c:v>2357.1267124545457</c:v>
                      </c:pt>
                      <c:pt idx="28">
                        <c:v>2435.9516552727273</c:v>
                      </c:pt>
                      <c:pt idx="29">
                        <c:v>2523.7921823636366</c:v>
                      </c:pt>
                      <c:pt idx="30">
                        <c:v>2613.7991083636366</c:v>
                      </c:pt>
                      <c:pt idx="31">
                        <c:v>2707.1825278181823</c:v>
                      </c:pt>
                      <c:pt idx="32">
                        <c:v>2793.8254704545461</c:v>
                      </c:pt>
                      <c:pt idx="33">
                        <c:v>2885.9484450000004</c:v>
                      </c:pt>
                      <c:pt idx="34">
                        <c:v>2990.0331536363642</c:v>
                      </c:pt>
                      <c:pt idx="35">
                        <c:v>3097.3026553636369</c:v>
                      </c:pt>
                      <c:pt idx="36">
                        <c:v>3201.762400636364</c:v>
                      </c:pt>
                      <c:pt idx="37">
                        <c:v>3309.8833530000002</c:v>
                      </c:pt>
                      <c:pt idx="38">
                        <c:v>3428.511426</c:v>
                      </c:pt>
                      <c:pt idx="39">
                        <c:v>3547.8798525454545</c:v>
                      </c:pt>
                      <c:pt idx="40">
                        <c:v>3660.1241639090908</c:v>
                      </c:pt>
                      <c:pt idx="41">
                        <c:v>3782.0727975454547</c:v>
                      </c:pt>
                      <c:pt idx="42">
                        <c:v>3917.2543794545454</c:v>
                      </c:pt>
                      <c:pt idx="43">
                        <c:v>4046.7364435454547</c:v>
                      </c:pt>
                      <c:pt idx="44">
                        <c:v>4166.8907811818181</c:v>
                      </c:pt>
                      <c:pt idx="45">
                        <c:v>4295.5350980000003</c:v>
                      </c:pt>
                      <c:pt idx="46">
                        <c:v>4417.771384818182</c:v>
                      </c:pt>
                      <c:pt idx="47">
                        <c:v>4552.3491091818187</c:v>
                      </c:pt>
                      <c:pt idx="48">
                        <c:v>4713.4136270909094</c:v>
                      </c:pt>
                      <c:pt idx="49">
                        <c:v>4903.663915363637</c:v>
                      </c:pt>
                      <c:pt idx="50">
                        <c:v>5110.7790539090911</c:v>
                      </c:pt>
                      <c:pt idx="51">
                        <c:v>5326.7748184545453</c:v>
                      </c:pt>
                      <c:pt idx="52">
                        <c:v>5528.6613236363637</c:v>
                      </c:pt>
                      <c:pt idx="53">
                        <c:v>5690.3231146363632</c:v>
                      </c:pt>
                      <c:pt idx="54">
                        <c:v>5801.4097367272725</c:v>
                      </c:pt>
                      <c:pt idx="55">
                        <c:v>5938.9618839999994</c:v>
                      </c:pt>
                      <c:pt idx="56">
                        <c:v>6095.2152636363626</c:v>
                      </c:pt>
                      <c:pt idx="57">
                        <c:v>6273.9501798181809</c:v>
                      </c:pt>
                      <c:pt idx="58">
                        <c:v>6469.6726329090898</c:v>
                      </c:pt>
                      <c:pt idx="59">
                        <c:v>6634.1936986363626</c:v>
                      </c:pt>
                      <c:pt idx="60">
                        <c:v>6752.8435641818169</c:v>
                      </c:pt>
                      <c:pt idx="61">
                        <c:v>6861.0478907272718</c:v>
                      </c:pt>
                      <c:pt idx="62">
                        <c:v>7002.9738432727263</c:v>
                      </c:pt>
                      <c:pt idx="63">
                        <c:v>7172.10624090909</c:v>
                      </c:pt>
                      <c:pt idx="64">
                        <c:v>7342.3233854545442</c:v>
                      </c:pt>
                      <c:pt idx="65">
                        <c:v>7481.388207545453</c:v>
                      </c:pt>
                      <c:pt idx="66">
                        <c:v>7638.0447857272711</c:v>
                      </c:pt>
                      <c:pt idx="67">
                        <c:v>7803.7785379090892</c:v>
                      </c:pt>
                      <c:pt idx="68">
                        <c:v>7974.45109581818</c:v>
                      </c:pt>
                      <c:pt idx="69">
                        <c:v>8150.1217942727253</c:v>
                      </c:pt>
                      <c:pt idx="70">
                        <c:v>8332.9982867272702</c:v>
                      </c:pt>
                      <c:pt idx="71">
                        <c:v>8520.1529477272707</c:v>
                      </c:pt>
                      <c:pt idx="72">
                        <c:v>8699.1305747272709</c:v>
                      </c:pt>
                      <c:pt idx="73">
                        <c:v>8873.9557048181796</c:v>
                      </c:pt>
                      <c:pt idx="74">
                        <c:v>9033.4703569999983</c:v>
                      </c:pt>
                      <c:pt idx="75">
                        <c:v>9169.0032413636345</c:v>
                      </c:pt>
                      <c:pt idx="76">
                        <c:v>9306.7591985454528</c:v>
                      </c:pt>
                      <c:pt idx="77">
                        <c:v>9451.6219335454534</c:v>
                      </c:pt>
                      <c:pt idx="78">
                        <c:v>9579.0118093636356</c:v>
                      </c:pt>
                      <c:pt idx="79">
                        <c:v>9745.2294825454537</c:v>
                      </c:pt>
                      <c:pt idx="80">
                        <c:v>9916.5237627272727</c:v>
                      </c:pt>
                      <c:pt idx="81">
                        <c:v>10069.001933090909</c:v>
                      </c:pt>
                      <c:pt idx="82">
                        <c:v>10244.978940999999</c:v>
                      </c:pt>
                      <c:pt idx="83">
                        <c:v>10419.193099999999</c:v>
                      </c:pt>
                      <c:pt idx="84">
                        <c:v>10549.063011090908</c:v>
                      </c:pt>
                      <c:pt idx="85">
                        <c:v>10667.095173909089</c:v>
                      </c:pt>
                      <c:pt idx="86">
                        <c:v>10800.239882636362</c:v>
                      </c:pt>
                      <c:pt idx="87">
                        <c:v>10955.65178281818</c:v>
                      </c:pt>
                      <c:pt idx="88">
                        <c:v>11112.770146090908</c:v>
                      </c:pt>
                      <c:pt idx="89">
                        <c:v>11261.242735636362</c:v>
                      </c:pt>
                      <c:pt idx="90">
                        <c:v>11405.578993727271</c:v>
                      </c:pt>
                      <c:pt idx="91">
                        <c:v>11546.26957681818</c:v>
                      </c:pt>
                      <c:pt idx="92">
                        <c:v>11692.351361454545</c:v>
                      </c:pt>
                      <c:pt idx="93">
                        <c:v>11892.352002</c:v>
                      </c:pt>
                      <c:pt idx="94">
                        <c:v>12106.808175636363</c:v>
                      </c:pt>
                      <c:pt idx="95">
                        <c:v>12316.975408181817</c:v>
                      </c:pt>
                      <c:pt idx="96">
                        <c:v>12502.58162090909</c:v>
                      </c:pt>
                      <c:pt idx="97">
                        <c:v>12698.856672272726</c:v>
                      </c:pt>
                      <c:pt idx="98">
                        <c:v>12913.492768363636</c:v>
                      </c:pt>
                      <c:pt idx="99">
                        <c:v>13152.831899363637</c:v>
                      </c:pt>
                      <c:pt idx="100">
                        <c:v>13389.757825272727</c:v>
                      </c:pt>
                      <c:pt idx="101">
                        <c:v>13639.625192454545</c:v>
                      </c:pt>
                      <c:pt idx="102">
                        <c:v>13873.799711181819</c:v>
                      </c:pt>
                      <c:pt idx="103">
                        <c:v>14088.141792363636</c:v>
                      </c:pt>
                      <c:pt idx="104">
                        <c:v>14290.299172090909</c:v>
                      </c:pt>
                      <c:pt idx="105">
                        <c:v>14459.902724727272</c:v>
                      </c:pt>
                      <c:pt idx="106">
                        <c:v>14616.041626272727</c:v>
                      </c:pt>
                      <c:pt idx="107">
                        <c:v>14790.311763090909</c:v>
                      </c:pt>
                      <c:pt idx="108">
                        <c:v>14966.186733272727</c:v>
                      </c:pt>
                      <c:pt idx="109">
                        <c:v>15152.472389545454</c:v>
                      </c:pt>
                      <c:pt idx="110">
                        <c:v>15351.108308272725</c:v>
                      </c:pt>
                      <c:pt idx="111">
                        <c:v>15550.954232909089</c:v>
                      </c:pt>
                      <c:pt idx="112">
                        <c:v>15742.959411636362</c:v>
                      </c:pt>
                      <c:pt idx="113">
                        <c:v>15940.208381181817</c:v>
                      </c:pt>
                      <c:pt idx="114">
                        <c:v>16133.679935272727</c:v>
                      </c:pt>
                      <c:pt idx="115">
                        <c:v>16309.296800363636</c:v>
                      </c:pt>
                      <c:pt idx="116">
                        <c:v>16484.222753727274</c:v>
                      </c:pt>
                      <c:pt idx="117">
                        <c:v>16671.881965818182</c:v>
                      </c:pt>
                      <c:pt idx="118">
                        <c:v>16850.078214727273</c:v>
                      </c:pt>
                      <c:pt idx="119">
                        <c:v>17018.962456636364</c:v>
                      </c:pt>
                      <c:pt idx="120">
                        <c:v>17194.856509181816</c:v>
                      </c:pt>
                      <c:pt idx="121">
                        <c:v>17380.521181818182</c:v>
                      </c:pt>
                      <c:pt idx="122">
                        <c:v>17560.915106545453</c:v>
                      </c:pt>
                      <c:pt idx="123">
                        <c:v>17734.293008090906</c:v>
                      </c:pt>
                      <c:pt idx="124">
                        <c:v>17904.481025090907</c:v>
                      </c:pt>
                      <c:pt idx="125">
                        <c:v>18077.080940727272</c:v>
                      </c:pt>
                      <c:pt idx="126">
                        <c:v>18243.460914545452</c:v>
                      </c:pt>
                      <c:pt idx="127">
                        <c:v>18421.058870454544</c:v>
                      </c:pt>
                      <c:pt idx="128">
                        <c:v>18610.659623727272</c:v>
                      </c:pt>
                      <c:pt idx="129">
                        <c:v>18818.183203181816</c:v>
                      </c:pt>
                      <c:pt idx="130">
                        <c:v>19009.713359909088</c:v>
                      </c:pt>
                      <c:pt idx="131">
                        <c:v>19195.424382090907</c:v>
                      </c:pt>
                      <c:pt idx="132">
                        <c:v>19400.220195181817</c:v>
                      </c:pt>
                      <c:pt idx="133">
                        <c:v>19601.402383545454</c:v>
                      </c:pt>
                      <c:pt idx="134">
                        <c:v>19798.089076727272</c:v>
                      </c:pt>
                      <c:pt idx="135">
                        <c:v>20002.046094272726</c:v>
                      </c:pt>
                      <c:pt idx="136">
                        <c:v>20205.45372072727</c:v>
                      </c:pt>
                      <c:pt idx="137">
                        <c:v>20395.899360181815</c:v>
                      </c:pt>
                      <c:pt idx="138">
                        <c:v>20589.974791454541</c:v>
                      </c:pt>
                      <c:pt idx="139">
                        <c:v>20797.43892845454</c:v>
                      </c:pt>
                      <c:pt idx="140">
                        <c:v>20999.26534745454</c:v>
                      </c:pt>
                      <c:pt idx="141">
                        <c:v>21192.24818445454</c:v>
                      </c:pt>
                      <c:pt idx="142">
                        <c:v>21335.770329727267</c:v>
                      </c:pt>
                      <c:pt idx="143">
                        <c:v>21459.061425909087</c:v>
                      </c:pt>
                      <c:pt idx="144">
                        <c:v>21573.831088454543</c:v>
                      </c:pt>
                      <c:pt idx="145">
                        <c:v>21712.104218454544</c:v>
                      </c:pt>
                      <c:pt idx="146">
                        <c:v>21840.514191999999</c:v>
                      </c:pt>
                      <c:pt idx="147">
                        <c:v>21983.171822636363</c:v>
                      </c:pt>
                      <c:pt idx="148">
                        <c:v>22148.764717181817</c:v>
                      </c:pt>
                      <c:pt idx="149">
                        <c:v>22309.263428363636</c:v>
                      </c:pt>
                      <c:pt idx="150">
                        <c:v>22472.815307636363</c:v>
                      </c:pt>
                      <c:pt idx="151">
                        <c:v>22629.52714709091</c:v>
                      </c:pt>
                      <c:pt idx="152">
                        <c:v>22784.164005454546</c:v>
                      </c:pt>
                      <c:pt idx="153">
                        <c:v>22939.333441636365</c:v>
                      </c:pt>
                      <c:pt idx="154">
                        <c:v>23088.639094727274</c:v>
                      </c:pt>
                      <c:pt idx="155">
                        <c:v>23231.087535545455</c:v>
                      </c:pt>
                      <c:pt idx="156">
                        <c:v>23352.98570118182</c:v>
                      </c:pt>
                      <c:pt idx="157">
                        <c:v>23460.558723454549</c:v>
                      </c:pt>
                      <c:pt idx="158">
                        <c:v>23550.832794181821</c:v>
                      </c:pt>
                      <c:pt idx="159">
                        <c:v>23644.342475000001</c:v>
                      </c:pt>
                      <c:pt idx="160">
                        <c:v>23769.122157636364</c:v>
                      </c:pt>
                      <c:pt idx="161">
                        <c:v>23915.661534727275</c:v>
                      </c:pt>
                      <c:pt idx="162">
                        <c:v>24078.700527454548</c:v>
                      </c:pt>
                      <c:pt idx="163">
                        <c:v>24250.004370545455</c:v>
                      </c:pt>
                      <c:pt idx="164">
                        <c:v>24415.850690818184</c:v>
                      </c:pt>
                      <c:pt idx="165">
                        <c:v>24571.203719727277</c:v>
                      </c:pt>
                      <c:pt idx="166">
                        <c:v>24725.152277363639</c:v>
                      </c:pt>
                      <c:pt idx="167">
                        <c:v>24893.557141363639</c:v>
                      </c:pt>
                      <c:pt idx="168">
                        <c:v>25044.243447727276</c:v>
                      </c:pt>
                      <c:pt idx="169">
                        <c:v>25178.337397181822</c:v>
                      </c:pt>
                      <c:pt idx="170">
                        <c:v>25278.578911727276</c:v>
                      </c:pt>
                      <c:pt idx="171">
                        <c:v>25378.403949818185</c:v>
                      </c:pt>
                      <c:pt idx="172">
                        <c:v>25465.894736545459</c:v>
                      </c:pt>
                      <c:pt idx="173">
                        <c:v>25572.195863000004</c:v>
                      </c:pt>
                      <c:pt idx="174">
                        <c:v>25684.973963636367</c:v>
                      </c:pt>
                      <c:pt idx="175">
                        <c:v>25795.534459909093</c:v>
                      </c:pt>
                      <c:pt idx="176">
                        <c:v>25893.029288818183</c:v>
                      </c:pt>
                      <c:pt idx="177">
                        <c:v>25989.244252818182</c:v>
                      </c:pt>
                      <c:pt idx="178">
                        <c:v>26094.252614727273</c:v>
                      </c:pt>
                      <c:pt idx="179">
                        <c:v>26201.416761909091</c:v>
                      </c:pt>
                      <c:pt idx="180">
                        <c:v>26288.320235181818</c:v>
                      </c:pt>
                      <c:pt idx="181">
                        <c:v>26378.070256363637</c:v>
                      </c:pt>
                    </c:numCache>
                  </c:numRef>
                </c:val>
                <c:smooth val="0"/>
                <c:extLst>
                  <c:ext xmlns:c16="http://schemas.microsoft.com/office/drawing/2014/chart" uri="{C3380CC4-5D6E-409C-BE32-E72D297353CC}">
                    <c16:uniqueId val="{00000002-F416-439F-8155-ED4F0368CE79}"/>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'NDM Figure 14 &amp; 15'!$G$3</c15:sqref>
                        </c15:formulaRef>
                      </c:ext>
                    </c:extLst>
                    <c:strCache>
                      <c:ptCount val="1"/>
                      <c:pt idx="0">
                        <c:v> 2025/26</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'NDM Figure 14 &amp; 15'!$C$4:$C$185</c15:sqref>
                        </c15:formulaRef>
                      </c:ext>
                    </c:extLst>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extLst xmlns:c15="http://schemas.microsoft.com/office/drawing/2012/chart">
                      <c:ext xmlns:c15="http://schemas.microsoft.com/office/drawing/2012/chart" uri="{02D57815-91ED-43cb-92C2-25804820EDAC}">
                        <c15:formulaRef>
                          <c15:sqref>'NDM Figure 14 &amp; 15'!$G$4:$G$185</c15:sqref>
                        </c15:formulaRef>
                      </c:ext>
                    </c:extLst>
                    <c:numCache>
                      <c:formatCode>0</c:formatCode>
                      <c:ptCount val="182"/>
                      <c:pt idx="0">
                        <c:v>63.39592963636364</c:v>
                      </c:pt>
                      <c:pt idx="1">
                        <c:v>125.07036081818183</c:v>
                      </c:pt>
                      <c:pt idx="2">
                        <c:v>189.68133900000001</c:v>
                      </c:pt>
                      <c:pt idx="3">
                        <c:v>262.19238409090912</c:v>
                      </c:pt>
                      <c:pt idx="4">
                        <c:v>334.395577</c:v>
                      </c:pt>
                      <c:pt idx="5">
                        <c:v>397.03489509090912</c:v>
                      </c:pt>
                      <c:pt idx="6">
                        <c:v>460.83859945454549</c:v>
                      </c:pt>
                      <c:pt idx="7">
                        <c:v>529.02531318181821</c:v>
                      </c:pt>
                      <c:pt idx="8">
                        <c:v>600.99681027272732</c:v>
                      </c:pt>
                      <c:pt idx="9">
                        <c:v>671.17498863636365</c:v>
                      </c:pt>
                      <c:pt idx="10">
                        <c:v>739.73831900000005</c:v>
                      </c:pt>
                      <c:pt idx="11">
                        <c:v>818.83532109090913</c:v>
                      </c:pt>
                      <c:pt idx="12">
                        <c:v>898.97555290909099</c:v>
                      </c:pt>
                      <c:pt idx="13">
                        <c:v>983.46008781818193</c:v>
                      </c:pt>
                      <c:pt idx="14">
                        <c:v>1074.2780318181819</c:v>
                      </c:pt>
                      <c:pt idx="15">
                        <c:v>1161.3875737272729</c:v>
                      </c:pt>
                      <c:pt idx="16">
                        <c:v>1246.7668648181821</c:v>
                      </c:pt>
                      <c:pt idx="17">
                        <c:v>1329.2652260909094</c:v>
                      </c:pt>
                      <c:pt idx="18">
                        <c:v>1409.8848496363639</c:v>
                      </c:pt>
                      <c:pt idx="19">
                        <c:v>1488.2805530000003</c:v>
                      </c:pt>
                      <c:pt idx="20">
                        <c:v>1570.7387016363639</c:v>
                      </c:pt>
                      <c:pt idx="21">
                        <c:v>1660.289942818182</c:v>
                      </c:pt>
                      <c:pt idx="22">
                        <c:v>1770.6290603636367</c:v>
                      </c:pt>
                      <c:pt idx="23">
                        <c:v>1886.269539818182</c:v>
                      </c:pt>
                      <c:pt idx="24">
                        <c:v>1999.4934900909093</c:v>
                      </c:pt>
                      <c:pt idx="25">
                        <c:v>2125.8422461818182</c:v>
                      </c:pt>
                      <c:pt idx="26">
                        <c:v>2237.652020090909</c:v>
                      </c:pt>
                      <c:pt idx="27">
                        <c:v>2337.6912591818182</c:v>
                      </c:pt>
                      <c:pt idx="28">
                        <c:v>2447.9130009999999</c:v>
                      </c:pt>
                      <c:pt idx="29">
                        <c:v>2566.9616271818181</c:v>
                      </c:pt>
                      <c:pt idx="30">
                        <c:v>2661.7389189090909</c:v>
                      </c:pt>
                      <c:pt idx="31">
                        <c:v>2755.1672864545453</c:v>
                      </c:pt>
                      <c:pt idx="32">
                        <c:v>2861.9630632727271</c:v>
                      </c:pt>
                      <c:pt idx="33">
                        <c:v>2961.5798366363633</c:v>
                      </c:pt>
                      <c:pt idx="34">
                        <c:v>3047.8629126363635</c:v>
                      </c:pt>
                      <c:pt idx="35">
                        <c:v>3126.5682737272728</c:v>
                      </c:pt>
                      <c:pt idx="36">
                        <c:v>3204.0675210909089</c:v>
                      </c:pt>
                      <c:pt idx="37">
                        <c:v>3286.3683708181816</c:v>
                      </c:pt>
                      <c:pt idx="38">
                        <c:v>3370.1451143636359</c:v>
                      </c:pt>
                      <c:pt idx="39">
                        <c:v>3469.4265509090906</c:v>
                      </c:pt>
                      <c:pt idx="40">
                        <c:v>3573.4895437272726</c:v>
                      </c:pt>
                      <c:pt idx="41">
                        <c:v>3681.6554768181818</c:v>
                      </c:pt>
                      <c:pt idx="42">
                        <c:v>3773.8366712727275</c:v>
                      </c:pt>
                      <c:pt idx="43">
                        <c:v>3866.6980749090912</c:v>
                      </c:pt>
                      <c:pt idx="44">
                        <c:v>3983.2486647272731</c:v>
                      </c:pt>
                      <c:pt idx="45">
                        <c:v>4093.6103792727276</c:v>
                      </c:pt>
                      <c:pt idx="46">
                        <c:v>4220.8142594545461</c:v>
                      </c:pt>
                      <c:pt idx="47">
                        <c:v>4384.4391920909102</c:v>
                      </c:pt>
                      <c:pt idx="48">
                        <c:v>4561.5378908181829</c:v>
                      </c:pt>
                      <c:pt idx="49">
                        <c:v>4760.95297909091</c:v>
                      </c:pt>
                      <c:pt idx="50">
                        <c:v>4976.6421376363642</c:v>
                      </c:pt>
                      <c:pt idx="51">
                        <c:v>5183.980942727273</c:v>
                      </c:pt>
                      <c:pt idx="52">
                        <c:v>5356.8057640000006</c:v>
                      </c:pt>
                      <c:pt idx="53">
                        <c:v>5512.3010087272733</c:v>
                      </c:pt>
                      <c:pt idx="54">
                        <c:v>5685.5831570000009</c:v>
                      </c:pt>
                      <c:pt idx="55">
                        <c:v>5870.3241424545467</c:v>
                      </c:pt>
                      <c:pt idx="56">
                        <c:v>6058.6998163636381</c:v>
                      </c:pt>
                      <c:pt idx="57">
                        <c:v>6192.88190518182</c:v>
                      </c:pt>
                      <c:pt idx="58">
                        <c:v>6331.4807407272747</c:v>
                      </c:pt>
                      <c:pt idx="59">
                        <c:v>6476.2806912727292</c:v>
                      </c:pt>
                      <c:pt idx="60">
                        <c:v>6638.7458121818199</c:v>
                      </c:pt>
                      <c:pt idx="61">
                        <c:v>6789.7959673636378</c:v>
                      </c:pt>
                      <c:pt idx="62">
                        <c:v>6939.0744797272746</c:v>
                      </c:pt>
                      <c:pt idx="63">
                        <c:v>7103.414532454547</c:v>
                      </c:pt>
                      <c:pt idx="64">
                        <c:v>7272.5020244545467</c:v>
                      </c:pt>
                      <c:pt idx="65">
                        <c:v>7451.3485978181834</c:v>
                      </c:pt>
                      <c:pt idx="66">
                        <c:v>7589.7710996363649</c:v>
                      </c:pt>
                      <c:pt idx="67">
                        <c:v>7722.62591509091</c:v>
                      </c:pt>
                      <c:pt idx="68">
                        <c:v>7853.0093858181826</c:v>
                      </c:pt>
                      <c:pt idx="69">
                        <c:v>7976.9403291818189</c:v>
                      </c:pt>
                      <c:pt idx="70">
                        <c:v>8109.0724873636373</c:v>
                      </c:pt>
                      <c:pt idx="71">
                        <c:v>8246.4930041818188</c:v>
                      </c:pt>
                      <c:pt idx="72">
                        <c:v>8386.5593170909106</c:v>
                      </c:pt>
                      <c:pt idx="73">
                        <c:v>8535.3199287272746</c:v>
                      </c:pt>
                      <c:pt idx="74">
                        <c:v>8673.2820140909116</c:v>
                      </c:pt>
                      <c:pt idx="75">
                        <c:v>8812.2810721818205</c:v>
                      </c:pt>
                      <c:pt idx="76">
                        <c:v>8965.2998681818208</c:v>
                      </c:pt>
                      <c:pt idx="77">
                        <c:v>9134.1494497272761</c:v>
                      </c:pt>
                      <c:pt idx="78">
                        <c:v>9280.2142674545485</c:v>
                      </c:pt>
                      <c:pt idx="79">
                        <c:v>9431.6225852727312</c:v>
                      </c:pt>
                      <c:pt idx="80">
                        <c:v>9587.1352517272771</c:v>
                      </c:pt>
                      <c:pt idx="81">
                        <c:v>9726.8969316363673</c:v>
                      </c:pt>
                      <c:pt idx="82">
                        <c:v>9865.3138822727306</c:v>
                      </c:pt>
                      <c:pt idx="83">
                        <c:v>10021.836417181821</c:v>
                      </c:pt>
                      <c:pt idx="84">
                        <c:v>10197.22240936364</c:v>
                      </c:pt>
                      <c:pt idx="85">
                        <c:v>10375.242469818186</c:v>
                      </c:pt>
                      <c:pt idx="86">
                        <c:v>10552.39159945455</c:v>
                      </c:pt>
                      <c:pt idx="87">
                        <c:v>10724.947423454549</c:v>
                      </c:pt>
                      <c:pt idx="88">
                        <c:v>10889.993985181822</c:v>
                      </c:pt>
                      <c:pt idx="89">
                        <c:v>11065.791147181822</c:v>
                      </c:pt>
                      <c:pt idx="90">
                        <c:v>11251.12049045455</c:v>
                      </c:pt>
                      <c:pt idx="91">
                        <c:v>11456.001282909096</c:v>
                      </c:pt>
                      <c:pt idx="92">
                        <c:v>11647.633541727277</c:v>
                      </c:pt>
                      <c:pt idx="93">
                        <c:v>11860.450996363641</c:v>
                      </c:pt>
                      <c:pt idx="94">
                        <c:v>12084.824506818186</c:v>
                      </c:pt>
                      <c:pt idx="95">
                        <c:v>12316.873571000004</c:v>
                      </c:pt>
                      <c:pt idx="96">
                        <c:v>12572.387075000004</c:v>
                      </c:pt>
                      <c:pt idx="97">
                        <c:v>12820.596079818186</c:v>
                      </c:pt>
                      <c:pt idx="98">
                        <c:v>13035.971965727276</c:v>
                      </c:pt>
                      <c:pt idx="99">
                        <c:v>13257.422356818186</c:v>
                      </c:pt>
                      <c:pt idx="100">
                        <c:v>13477.108576545459</c:v>
                      </c:pt>
                      <c:pt idx="101">
                        <c:v>13690.536178181823</c:v>
                      </c:pt>
                      <c:pt idx="102">
                        <c:v>13889.85272745455</c:v>
                      </c:pt>
                      <c:pt idx="103">
                        <c:v>14052.886779181823</c:v>
                      </c:pt>
                      <c:pt idx="104">
                        <c:v>14220.17194745455</c:v>
                      </c:pt>
                      <c:pt idx="105">
                        <c:v>14411.655709272731</c:v>
                      </c:pt>
                      <c:pt idx="106">
                        <c:v>14590.927392909094</c:v>
                      </c:pt>
                      <c:pt idx="107">
                        <c:v>14767.873876090913</c:v>
                      </c:pt>
                      <c:pt idx="108">
                        <c:v>14925.360211818186</c:v>
                      </c:pt>
                      <c:pt idx="109">
                        <c:v>15083.463072090914</c:v>
                      </c:pt>
                      <c:pt idx="110">
                        <c:v>15244.568219909095</c:v>
                      </c:pt>
                      <c:pt idx="111">
                        <c:v>15406.178993000005</c:v>
                      </c:pt>
                      <c:pt idx="112">
                        <c:v>15574.99000954546</c:v>
                      </c:pt>
                      <c:pt idx="113">
                        <c:v>15738.838228000004</c:v>
                      </c:pt>
                      <c:pt idx="114">
                        <c:v>15911.26340836364</c:v>
                      </c:pt>
                      <c:pt idx="115">
                        <c:v>16074.32264027273</c:v>
                      </c:pt>
                      <c:pt idx="116">
                        <c:v>16241.416145545458</c:v>
                      </c:pt>
                      <c:pt idx="117">
                        <c:v>16433.15526618182</c:v>
                      </c:pt>
                      <c:pt idx="118">
                        <c:v>16623.349473000002</c:v>
                      </c:pt>
                      <c:pt idx="119">
                        <c:v>16804.529776454547</c:v>
                      </c:pt>
                      <c:pt idx="120">
                        <c:v>17001.034455363639</c:v>
                      </c:pt>
                      <c:pt idx="121">
                        <c:v>17183.188673454548</c:v>
                      </c:pt>
                      <c:pt idx="122">
                        <c:v>17340.501483090913</c:v>
                      </c:pt>
                      <c:pt idx="123">
                        <c:v>17493.535377454551</c:v>
                      </c:pt>
                      <c:pt idx="124">
                        <c:v>17664.543346363644</c:v>
                      </c:pt>
                      <c:pt idx="125">
                        <c:v>17862.389263090918</c:v>
                      </c:pt>
                      <c:pt idx="126">
                        <c:v>18040.282759363647</c:v>
                      </c:pt>
                      <c:pt idx="127">
                        <c:v>18228.110993363647</c:v>
                      </c:pt>
                      <c:pt idx="128">
                        <c:v>18401.782673545466</c:v>
                      </c:pt>
                      <c:pt idx="129">
                        <c:v>18553.167981818191</c:v>
                      </c:pt>
                      <c:pt idx="130">
                        <c:v>18695.690586363646</c:v>
                      </c:pt>
                      <c:pt idx="131">
                        <c:v>18850.174196363645</c:v>
                      </c:pt>
                      <c:pt idx="132">
                        <c:v>19002.461753818192</c:v>
                      </c:pt>
                      <c:pt idx="133">
                        <c:v>19147.240117818194</c:v>
                      </c:pt>
                      <c:pt idx="134">
                        <c:v>19307.55691209092</c:v>
                      </c:pt>
                      <c:pt idx="135">
                        <c:v>19492.678373727285</c:v>
                      </c:pt>
                      <c:pt idx="136">
                        <c:v>19676.222022272741</c:v>
                      </c:pt>
                      <c:pt idx="137">
                        <c:v>19857.548798454558</c:v>
                      </c:pt>
                      <c:pt idx="138">
                        <c:v>20036.838959363649</c:v>
                      </c:pt>
                      <c:pt idx="139">
                        <c:v>20230.860964272739</c:v>
                      </c:pt>
                      <c:pt idx="140">
                        <c:v>20438.717474636374</c:v>
                      </c:pt>
                      <c:pt idx="141">
                        <c:v>20634.754596909101</c:v>
                      </c:pt>
                      <c:pt idx="142">
                        <c:v>20805.728968363645</c:v>
                      </c:pt>
                      <c:pt idx="143">
                        <c:v>20934.462707181825</c:v>
                      </c:pt>
                      <c:pt idx="144">
                        <c:v>21052.414593636371</c:v>
                      </c:pt>
                      <c:pt idx="145">
                        <c:v>21188.647535818189</c:v>
                      </c:pt>
                      <c:pt idx="146">
                        <c:v>21302.432200090916</c:v>
                      </c:pt>
                      <c:pt idx="147">
                        <c:v>21412.007069181825</c:v>
                      </c:pt>
                      <c:pt idx="148">
                        <c:v>21534.820435454552</c:v>
                      </c:pt>
                      <c:pt idx="149">
                        <c:v>21658.789014363643</c:v>
                      </c:pt>
                      <c:pt idx="150">
                        <c:v>21793.432583181824</c:v>
                      </c:pt>
                      <c:pt idx="151">
                        <c:v>21923.561826000005</c:v>
                      </c:pt>
                      <c:pt idx="152">
                        <c:v>22042.385888545457</c:v>
                      </c:pt>
                      <c:pt idx="153">
                        <c:v>22164.107923272732</c:v>
                      </c:pt>
                      <c:pt idx="154">
                        <c:v>22289.850189090914</c:v>
                      </c:pt>
                      <c:pt idx="155">
                        <c:v>22402.647236181823</c:v>
                      </c:pt>
                      <c:pt idx="156">
                        <c:v>22543.162002636367</c:v>
                      </c:pt>
                      <c:pt idx="157">
                        <c:v>22681.297916181822</c:v>
                      </c:pt>
                      <c:pt idx="158">
                        <c:v>22813.968248454548</c:v>
                      </c:pt>
                      <c:pt idx="159">
                        <c:v>22943.767110818186</c:v>
                      </c:pt>
                      <c:pt idx="160">
                        <c:v>23069.780946545459</c:v>
                      </c:pt>
                      <c:pt idx="161">
                        <c:v>23194.611944454551</c:v>
                      </c:pt>
                      <c:pt idx="162">
                        <c:v>23337.533181818188</c:v>
                      </c:pt>
                      <c:pt idx="163">
                        <c:v>23488.87234763637</c:v>
                      </c:pt>
                      <c:pt idx="164">
                        <c:v>23624.947219727281</c:v>
                      </c:pt>
                      <c:pt idx="165">
                        <c:v>23768.305422000009</c:v>
                      </c:pt>
                      <c:pt idx="166">
                        <c:v>23914.698761636373</c:v>
                      </c:pt>
                      <c:pt idx="167">
                        <c:v>24022.103706363647</c:v>
                      </c:pt>
                      <c:pt idx="168">
                        <c:v>24115.677771272738</c:v>
                      </c:pt>
                      <c:pt idx="169">
                        <c:v>24212.511933181828</c:v>
                      </c:pt>
                      <c:pt idx="170">
                        <c:v>24319.249678272736</c:v>
                      </c:pt>
                      <c:pt idx="171">
                        <c:v>24419.849122363645</c:v>
                      </c:pt>
                      <c:pt idx="172">
                        <c:v>24531.168314272734</c:v>
                      </c:pt>
                      <c:pt idx="173">
                        <c:v>24648.323178818187</c:v>
                      </c:pt>
                      <c:pt idx="174">
                        <c:v>24769.360835727279</c:v>
                      </c:pt>
                      <c:pt idx="175">
                        <c:v>24919.454450272733</c:v>
                      </c:pt>
                      <c:pt idx="176">
                        <c:v>25059.753459272732</c:v>
                      </c:pt>
                      <c:pt idx="177">
                        <c:v>25190.957931272733</c:v>
                      </c:pt>
                      <c:pt idx="178">
                        <c:v>25319.866746272732</c:v>
                      </c:pt>
                      <c:pt idx="179">
                        <c:v>25463.316787090913</c:v>
                      </c:pt>
                      <c:pt idx="180">
                        <c:v>25594.883846909095</c:v>
                      </c:pt>
                      <c:pt idx="181">
                        <c:v>25697.999134909096</c:v>
                      </c:pt>
                    </c:numCache>
                  </c:numRef>
                </c:val>
                <c:smooth val="0"/>
                <c:extLst xmlns:c15="http://schemas.microsoft.com/office/drawing/2012/chart">
                  <c:ext xmlns:c16="http://schemas.microsoft.com/office/drawing/2014/chart" uri="{C3380CC4-5D6E-409C-BE32-E72D297353CC}">
                    <c16:uniqueId val="{00000003-F416-439F-8155-ED4F0368CE79}"/>
                  </c:ext>
                </c:extLst>
              </c15:ser>
            </c15:filteredLineSeries>
          </c:ext>
        </c:extLst>
      </c:lineChart>
      <c:dateAx>
        <c:axId val="91577776"/>
        <c:scaling>
          <c:orientation val="minMax"/>
        </c:scaling>
        <c:delete val="0"/>
        <c:axPos val="b"/>
        <c:numFmt formatCode="d\-m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582096"/>
        <c:crosses val="autoZero"/>
        <c:auto val="1"/>
        <c:lblOffset val="100"/>
        <c:baseTimeUnit val="days"/>
      </c:dateAx>
      <c:valAx>
        <c:axId val="915820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r>
                  <a:rPr lang="en-GB">
                    <a:latin typeface="Tenorite" panose="00000500000000000000" pitchFamily="2" charset="0"/>
                  </a:rPr>
                  <a:t>mcm/d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5777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000" b="0" i="0" u="none" strike="noStrike" kern="1200" spc="0" baseline="0">
                <a:solidFill>
                  <a:sysClr val="windowText" lastClr="000000">
                    <a:lumMod val="65000"/>
                    <a:lumOff val="35000"/>
                  </a:sysClr>
                </a:solidFill>
                <a:latin typeface="Tenorite" panose="00000500000000000000" pitchFamily="2" charset="0"/>
              </a:rPr>
              <a:t>Daily Metered (DM)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2"/>
          <c:order val="2"/>
          <c:tx>
            <c:strRef>
              <c:f>'DM &amp; Ind Figure 16 &amp; 17'!$AL$4</c:f>
              <c:strCache>
                <c:ptCount val="1"/>
              </c:strCache>
            </c:strRef>
          </c:tx>
          <c:spPr>
            <a:ln w="28575" cap="rnd">
              <a:solidFill>
                <a:schemeClr val="accent3"/>
              </a:solidFill>
              <a:round/>
            </a:ln>
            <a:effectLst/>
          </c:spPr>
          <c:marker>
            <c:symbol val="none"/>
          </c:marker>
          <c:cat>
            <c:numRef>
              <c:f>'DM &amp; Ind Figure 16 &amp; 17'!$AI$5:$AI$186</c:f>
              <c:numCache>
                <c:formatCode>General</c:formatCode>
                <c:ptCount val="182"/>
              </c:numCache>
            </c:numRef>
          </c:cat>
          <c:val>
            <c:numRef>
              <c:f>'DM &amp; Ind Figure 16 &amp; 17'!$AL$5:$AL$186</c:f>
              <c:numCache>
                <c:formatCode>General</c:formatCode>
                <c:ptCount val="182"/>
              </c:numCache>
            </c:numRef>
          </c:val>
          <c:smooth val="0"/>
          <c:extLst>
            <c:ext xmlns:c16="http://schemas.microsoft.com/office/drawing/2014/chart" uri="{C3380CC4-5D6E-409C-BE32-E72D297353CC}">
              <c16:uniqueId val="{00000002-EB5E-497A-84F6-71F9C506B36A}"/>
            </c:ext>
          </c:extLst>
        </c:ser>
        <c:ser>
          <c:idx val="3"/>
          <c:order val="3"/>
          <c:tx>
            <c:strRef>
              <c:f>'DM &amp; Ind Figure 16 &amp; 17'!$AM$4</c:f>
              <c:strCache>
                <c:ptCount val="1"/>
              </c:strCache>
            </c:strRef>
          </c:tx>
          <c:spPr>
            <a:ln w="28575" cap="rnd">
              <a:solidFill>
                <a:schemeClr val="accent4"/>
              </a:solidFill>
              <a:round/>
            </a:ln>
            <a:effectLst/>
          </c:spPr>
          <c:marker>
            <c:symbol val="none"/>
          </c:marker>
          <c:cat>
            <c:numRef>
              <c:f>'DM &amp; Ind Figure 16 &amp; 17'!$AI$5:$AI$186</c:f>
              <c:numCache>
                <c:formatCode>General</c:formatCode>
                <c:ptCount val="182"/>
              </c:numCache>
            </c:numRef>
          </c:cat>
          <c:val>
            <c:numRef>
              <c:f>'DM &amp; Ind Figure 16 &amp; 17'!$AM$5:$AM$186</c:f>
              <c:numCache>
                <c:formatCode>General</c:formatCode>
                <c:ptCount val="182"/>
              </c:numCache>
            </c:numRef>
          </c:val>
          <c:smooth val="0"/>
          <c:extLst>
            <c:ext xmlns:c16="http://schemas.microsoft.com/office/drawing/2014/chart" uri="{C3380CC4-5D6E-409C-BE32-E72D297353CC}">
              <c16:uniqueId val="{00000003-EB5E-497A-84F6-71F9C506B36A}"/>
            </c:ext>
          </c:extLst>
        </c:ser>
        <c:dLbls>
          <c:showLegendKey val="0"/>
          <c:showVal val="0"/>
          <c:showCatName val="0"/>
          <c:showSerName val="0"/>
          <c:showPercent val="0"/>
          <c:showBubbleSize val="0"/>
        </c:dLbls>
        <c:smooth val="0"/>
        <c:axId val="62765824"/>
        <c:axId val="62776384"/>
        <c:extLst>
          <c:ext xmlns:c15="http://schemas.microsoft.com/office/drawing/2012/chart" uri="{02D57815-91ED-43cb-92C2-25804820EDAC}">
            <c15:filteredLineSeries>
              <c15:ser>
                <c:idx val="0"/>
                <c:order val="0"/>
                <c:tx>
                  <c:strRef>
                    <c:extLst>
                      <c:ext uri="{02D57815-91ED-43cb-92C2-25804820EDAC}">
                        <c15:formulaRef>
                          <c15:sqref>'DM &amp; Ind Figure 16 &amp; 17'!$AJ$4</c15:sqref>
                        </c15:formulaRef>
                      </c:ext>
                    </c:extLst>
                    <c:strCache>
                      <c:ptCount val="1"/>
                    </c:strCache>
                  </c:strRef>
                </c:tx>
                <c:spPr>
                  <a:ln w="28575" cap="rnd">
                    <a:solidFill>
                      <a:schemeClr val="accent1"/>
                    </a:solidFill>
                    <a:round/>
                  </a:ln>
                  <a:effectLst/>
                </c:spPr>
                <c:marker>
                  <c:symbol val="none"/>
                </c:marker>
                <c:cat>
                  <c:numRef>
                    <c:extLst>
                      <c:ext uri="{02D57815-91ED-43cb-92C2-25804820EDAC}">
                        <c15:formulaRef>
                          <c15:sqref>'DM &amp; Ind Figure 16 &amp; 17'!$AI$5:$AI$186</c15:sqref>
                        </c15:formulaRef>
                      </c:ext>
                    </c:extLst>
                    <c:numCache>
                      <c:formatCode>General</c:formatCode>
                      <c:ptCount val="182"/>
                    </c:numCache>
                  </c:numRef>
                </c:cat>
                <c:val>
                  <c:numRef>
                    <c:extLst>
                      <c:ext uri="{02D57815-91ED-43cb-92C2-25804820EDAC}">
                        <c15:formulaRef>
                          <c15:sqref>'DM &amp; Ind Figure 16 &amp; 17'!$AJ$5:$AJ$186</c15:sqref>
                        </c15:formulaRef>
                      </c:ext>
                    </c:extLst>
                    <c:numCache>
                      <c:formatCode>General</c:formatCode>
                      <c:ptCount val="182"/>
                    </c:numCache>
                  </c:numRef>
                </c:val>
                <c:smooth val="0"/>
                <c:extLst>
                  <c:ext xmlns:c16="http://schemas.microsoft.com/office/drawing/2014/chart" uri="{C3380CC4-5D6E-409C-BE32-E72D297353CC}">
                    <c16:uniqueId val="{00000000-EB5E-497A-84F6-71F9C506B36A}"/>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'DM &amp; Ind Figure 16 &amp; 17'!$AK$4</c15:sqref>
                        </c15:formulaRef>
                      </c:ext>
                    </c:extLst>
                    <c:strCache>
                      <c:ptCount val="1"/>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'DM &amp; Ind Figure 16 &amp; 17'!$AI$5:$AI$186</c15:sqref>
                        </c15:formulaRef>
                      </c:ext>
                    </c:extLst>
                    <c:numCache>
                      <c:formatCode>General</c:formatCode>
                      <c:ptCount val="182"/>
                    </c:numCache>
                  </c:numRef>
                </c:cat>
                <c:val>
                  <c:numRef>
                    <c:extLst xmlns:c15="http://schemas.microsoft.com/office/drawing/2012/chart">
                      <c:ext xmlns:c15="http://schemas.microsoft.com/office/drawing/2012/chart" uri="{02D57815-91ED-43cb-92C2-25804820EDAC}">
                        <c15:formulaRef>
                          <c15:sqref>'DM &amp; Ind Figure 16 &amp; 17'!$AK$5:$AK$186</c15:sqref>
                        </c15:formulaRef>
                      </c:ext>
                    </c:extLst>
                    <c:numCache>
                      <c:formatCode>General</c:formatCode>
                      <c:ptCount val="182"/>
                    </c:numCache>
                  </c:numRef>
                </c:val>
                <c:smooth val="0"/>
                <c:extLst xmlns:c15="http://schemas.microsoft.com/office/drawing/2012/chart">
                  <c:ext xmlns:c16="http://schemas.microsoft.com/office/drawing/2014/chart" uri="{C3380CC4-5D6E-409C-BE32-E72D297353CC}">
                    <c16:uniqueId val="{00000001-EB5E-497A-84F6-71F9C506B36A}"/>
                  </c:ext>
                </c:extLst>
              </c15:ser>
            </c15:filteredLineSeries>
          </c:ext>
        </c:extLst>
      </c:lineChart>
      <c:catAx>
        <c:axId val="6276582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776384"/>
        <c:crosses val="autoZero"/>
        <c:auto val="1"/>
        <c:lblAlgn val="ctr"/>
        <c:lblOffset val="100"/>
        <c:noMultiLvlLbl val="1"/>
      </c:catAx>
      <c:valAx>
        <c:axId val="627763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bcm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62765824"/>
        <c:crosses val="autoZero"/>
        <c:crossBetween val="between"/>
        <c:dispUnits>
          <c:builtInUnit val="thousands"/>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000" b="0" i="0" u="none" strike="noStrike" kern="1200" spc="0" baseline="0">
                <a:solidFill>
                  <a:sysClr val="windowText" lastClr="000000">
                    <a:lumMod val="65000"/>
                    <a:lumOff val="35000"/>
                  </a:sysClr>
                </a:solidFill>
                <a:latin typeface="Tenorite" panose="00000500000000000000" pitchFamily="2" charset="0"/>
              </a:rPr>
              <a:t>Daily Metered (DM)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'DM &amp; Ind Figure 16 &amp; 17'!$AJ$4</c:f>
              <c:strCache>
                <c:ptCount val="1"/>
              </c:strCache>
              <c:extLst xmlns:c15="http://schemas.microsoft.com/office/drawing/2012/chart"/>
            </c:strRef>
          </c:tx>
          <c:spPr>
            <a:ln w="28575" cap="rnd">
              <a:solidFill>
                <a:schemeClr val="accent1"/>
              </a:solidFill>
              <a:round/>
            </a:ln>
            <a:effectLst/>
          </c:spPr>
          <c:marker>
            <c:symbol val="none"/>
          </c:marker>
          <c:cat>
            <c:numRef>
              <c:f>'DM &amp; Ind Figure 16 &amp; 17'!$AI$5:$AI$186</c:f>
              <c:numCache>
                <c:formatCode>General</c:formatCode>
                <c:ptCount val="182"/>
              </c:numCache>
              <c:extLst xmlns:c15="http://schemas.microsoft.com/office/drawing/2012/chart"/>
            </c:numRef>
          </c:cat>
          <c:val>
            <c:numRef>
              <c:f>'DM &amp; Ind Figure 16 &amp; 17'!$AJ$5:$AJ$186</c:f>
              <c:numCache>
                <c:formatCode>General</c:formatCode>
                <c:ptCount val="182"/>
              </c:numCache>
              <c:extLst xmlns:c15="http://schemas.microsoft.com/office/drawing/2012/chart"/>
            </c:numRef>
          </c:val>
          <c:smooth val="0"/>
          <c:extLst>
            <c:ext xmlns:c16="http://schemas.microsoft.com/office/drawing/2014/chart" uri="{C3380CC4-5D6E-409C-BE32-E72D297353CC}">
              <c16:uniqueId val="{00000002-0C7F-4069-ABE6-E8CE88723FB6}"/>
            </c:ext>
          </c:extLst>
        </c:ser>
        <c:ser>
          <c:idx val="1"/>
          <c:order val="1"/>
          <c:tx>
            <c:strRef>
              <c:f>'DM &amp; Ind Figure 16 &amp; 17'!$AK$4</c:f>
              <c:strCache>
                <c:ptCount val="1"/>
              </c:strCache>
              <c:extLst xmlns:c15="http://schemas.microsoft.com/office/drawing/2012/chart"/>
            </c:strRef>
          </c:tx>
          <c:spPr>
            <a:ln w="28575" cap="rnd">
              <a:solidFill>
                <a:schemeClr val="accent2"/>
              </a:solidFill>
              <a:round/>
            </a:ln>
            <a:effectLst/>
          </c:spPr>
          <c:marker>
            <c:symbol val="none"/>
          </c:marker>
          <c:cat>
            <c:numRef>
              <c:f>'DM &amp; Ind Figure 16 &amp; 17'!$AI$5:$AI$186</c:f>
              <c:numCache>
                <c:formatCode>General</c:formatCode>
                <c:ptCount val="182"/>
              </c:numCache>
              <c:extLst xmlns:c15="http://schemas.microsoft.com/office/drawing/2012/chart"/>
            </c:numRef>
          </c:cat>
          <c:val>
            <c:numRef>
              <c:f>'DM &amp; Ind Figure 16 &amp; 17'!$AK$5:$AK$186</c:f>
              <c:numCache>
                <c:formatCode>General</c:formatCode>
                <c:ptCount val="182"/>
              </c:numCache>
              <c:extLst xmlns:c15="http://schemas.microsoft.com/office/drawing/2012/chart"/>
            </c:numRef>
          </c:val>
          <c:smooth val="0"/>
          <c:extLst>
            <c:ext xmlns:c16="http://schemas.microsoft.com/office/drawing/2014/chart" uri="{C3380CC4-5D6E-409C-BE32-E72D297353CC}">
              <c16:uniqueId val="{00000003-0C7F-4069-ABE6-E8CE88723FB6}"/>
            </c:ext>
          </c:extLst>
        </c:ser>
        <c:dLbls>
          <c:showLegendKey val="0"/>
          <c:showVal val="0"/>
          <c:showCatName val="0"/>
          <c:showSerName val="0"/>
          <c:showPercent val="0"/>
          <c:showBubbleSize val="0"/>
        </c:dLbls>
        <c:smooth val="0"/>
        <c:axId val="62765824"/>
        <c:axId val="62776384"/>
        <c:extLst>
          <c:ext xmlns:c15="http://schemas.microsoft.com/office/drawing/2012/chart" uri="{02D57815-91ED-43cb-92C2-25804820EDAC}">
            <c15:filteredLineSeries>
              <c15:ser>
                <c:idx val="2"/>
                <c:order val="2"/>
                <c:tx>
                  <c:strRef>
                    <c:extLst>
                      <c:ext uri="{02D57815-91ED-43cb-92C2-25804820EDAC}">
                        <c15:formulaRef>
                          <c15:sqref>'DM &amp; Ind Figure 16 &amp; 17'!$AL$4</c15:sqref>
                        </c15:formulaRef>
                      </c:ext>
                    </c:extLst>
                    <c:strCache>
                      <c:ptCount val="1"/>
                    </c:strCache>
                  </c:strRef>
                </c:tx>
                <c:spPr>
                  <a:ln w="28575" cap="rnd">
                    <a:solidFill>
                      <a:schemeClr val="accent3"/>
                    </a:solidFill>
                    <a:round/>
                  </a:ln>
                  <a:effectLst/>
                </c:spPr>
                <c:marker>
                  <c:symbol val="none"/>
                </c:marker>
                <c:cat>
                  <c:numRef>
                    <c:extLst>
                      <c:ext uri="{02D57815-91ED-43cb-92C2-25804820EDAC}">
                        <c15:formulaRef>
                          <c15:sqref>'DM &amp; Ind Figure 16 &amp; 17'!$AI$5:$AI$186</c15:sqref>
                        </c15:formulaRef>
                      </c:ext>
                    </c:extLst>
                    <c:numCache>
                      <c:formatCode>General</c:formatCode>
                      <c:ptCount val="182"/>
                    </c:numCache>
                  </c:numRef>
                </c:cat>
                <c:val>
                  <c:numRef>
                    <c:extLst>
                      <c:ext uri="{02D57815-91ED-43cb-92C2-25804820EDAC}">
                        <c15:formulaRef>
                          <c15:sqref>'DM &amp; Ind Figure 16 &amp; 17'!$AL$5:$AL$186</c15:sqref>
                        </c15:formulaRef>
                      </c:ext>
                    </c:extLst>
                    <c:numCache>
                      <c:formatCode>General</c:formatCode>
                      <c:ptCount val="182"/>
                    </c:numCache>
                  </c:numRef>
                </c:val>
                <c:smooth val="0"/>
                <c:extLst>
                  <c:ext xmlns:c16="http://schemas.microsoft.com/office/drawing/2014/chart" uri="{C3380CC4-5D6E-409C-BE32-E72D297353CC}">
                    <c16:uniqueId val="{00000000-0C7F-4069-ABE6-E8CE88723FB6}"/>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'DM &amp; Ind Figure 16 &amp; 17'!$AM$4</c15:sqref>
                        </c15:formulaRef>
                      </c:ext>
                    </c:extLst>
                    <c:strCache>
                      <c:ptCount val="1"/>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'DM &amp; Ind Figure 16 &amp; 17'!$AI$5:$AI$186</c15:sqref>
                        </c15:formulaRef>
                      </c:ext>
                    </c:extLst>
                    <c:numCache>
                      <c:formatCode>General</c:formatCode>
                      <c:ptCount val="182"/>
                    </c:numCache>
                  </c:numRef>
                </c:cat>
                <c:val>
                  <c:numRef>
                    <c:extLst xmlns:c15="http://schemas.microsoft.com/office/drawing/2012/chart">
                      <c:ext xmlns:c15="http://schemas.microsoft.com/office/drawing/2012/chart" uri="{02D57815-91ED-43cb-92C2-25804820EDAC}">
                        <c15:formulaRef>
                          <c15:sqref>'DM &amp; Ind Figure 16 &amp; 17'!$AM$5:$AM$186</c15:sqref>
                        </c15:formulaRef>
                      </c:ext>
                    </c:extLst>
                    <c:numCache>
                      <c:formatCode>General</c:formatCode>
                      <c:ptCount val="182"/>
                    </c:numCache>
                  </c:numRef>
                </c:val>
                <c:smooth val="0"/>
                <c:extLst xmlns:c15="http://schemas.microsoft.com/office/drawing/2012/chart">
                  <c:ext xmlns:c16="http://schemas.microsoft.com/office/drawing/2014/chart" uri="{C3380CC4-5D6E-409C-BE32-E72D297353CC}">
                    <c16:uniqueId val="{00000001-0C7F-4069-ABE6-E8CE88723FB6}"/>
                  </c:ext>
                </c:extLst>
              </c15:ser>
            </c15:filteredLineSeries>
          </c:ext>
        </c:extLst>
      </c:lineChart>
      <c:catAx>
        <c:axId val="6276582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776384"/>
        <c:crosses val="autoZero"/>
        <c:auto val="1"/>
        <c:lblAlgn val="ctr"/>
        <c:lblOffset val="100"/>
        <c:noMultiLvlLbl val="1"/>
      </c:catAx>
      <c:valAx>
        <c:axId val="627763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mcm/d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62765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2"/>
          <c:tx>
            <c:strRef>
              <c:f>'DM &amp; Ind Figure 16 &amp; 17'!$D$4</c:f>
              <c:strCache>
                <c:ptCount val="1"/>
                <c:pt idx="0">
                  <c:v> 2024/25</c:v>
                </c:pt>
              </c:strCache>
            </c:strRef>
          </c:tx>
          <c:spPr>
            <a:ln w="28575" cap="rnd">
              <a:solidFill>
                <a:schemeClr val="accent3"/>
              </a:solidFill>
              <a:round/>
            </a:ln>
            <a:effectLst/>
          </c:spPr>
          <c:marker>
            <c:symbol val="none"/>
          </c:marker>
          <c:cat>
            <c:numRef>
              <c:f>'DM &amp; Ind Figure 16 &amp; 17'!$A$5:$A$186</c:f>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f>'DM &amp; Ind Figure 16 &amp; 17'!$D$5:$D$186</c:f>
              <c:numCache>
                <c:formatCode>0</c:formatCode>
                <c:ptCount val="182"/>
                <c:pt idx="0">
                  <c:v>20.738472909090909</c:v>
                </c:pt>
                <c:pt idx="1">
                  <c:v>40.292598272727275</c:v>
                </c:pt>
                <c:pt idx="2">
                  <c:v>61.191545454545462</c:v>
                </c:pt>
                <c:pt idx="3">
                  <c:v>80.951149909090915</c:v>
                </c:pt>
                <c:pt idx="4">
                  <c:v>98.973631454545455</c:v>
                </c:pt>
                <c:pt idx="5">
                  <c:v>116.42127709090909</c:v>
                </c:pt>
                <c:pt idx="6">
                  <c:v>134.71527309090908</c:v>
                </c:pt>
                <c:pt idx="7">
                  <c:v>153.81859336363635</c:v>
                </c:pt>
                <c:pt idx="8">
                  <c:v>173.54538772727273</c:v>
                </c:pt>
                <c:pt idx="9">
                  <c:v>194.49264936363636</c:v>
                </c:pt>
                <c:pt idx="10">
                  <c:v>215.77906627272728</c:v>
                </c:pt>
                <c:pt idx="11">
                  <c:v>235.37351209090909</c:v>
                </c:pt>
                <c:pt idx="12">
                  <c:v>257.63113754545452</c:v>
                </c:pt>
                <c:pt idx="13">
                  <c:v>281.53200636363636</c:v>
                </c:pt>
                <c:pt idx="14">
                  <c:v>303.82318536363636</c:v>
                </c:pt>
                <c:pt idx="15">
                  <c:v>325.44320690909092</c:v>
                </c:pt>
                <c:pt idx="16">
                  <c:v>346.445041</c:v>
                </c:pt>
                <c:pt idx="17">
                  <c:v>368.04707554545456</c:v>
                </c:pt>
                <c:pt idx="18">
                  <c:v>387.94746409090908</c:v>
                </c:pt>
                <c:pt idx="19">
                  <c:v>406.87276881818178</c:v>
                </c:pt>
                <c:pt idx="20">
                  <c:v>428.79618681818181</c:v>
                </c:pt>
                <c:pt idx="21">
                  <c:v>450.66128627272724</c:v>
                </c:pt>
                <c:pt idx="22">
                  <c:v>470.73284845454543</c:v>
                </c:pt>
                <c:pt idx="23">
                  <c:v>490.42453036363634</c:v>
                </c:pt>
                <c:pt idx="24">
                  <c:v>511.03877681818182</c:v>
                </c:pt>
                <c:pt idx="25">
                  <c:v>531.34383554545457</c:v>
                </c:pt>
                <c:pt idx="26">
                  <c:v>552.46616027272728</c:v>
                </c:pt>
                <c:pt idx="27">
                  <c:v>573.33315963636369</c:v>
                </c:pt>
                <c:pt idx="28">
                  <c:v>595.17485254545454</c:v>
                </c:pt>
                <c:pt idx="29">
                  <c:v>616.4356325454545</c:v>
                </c:pt>
                <c:pt idx="30">
                  <c:v>637.55139472727274</c:v>
                </c:pt>
                <c:pt idx="31">
                  <c:v>660.01198854545453</c:v>
                </c:pt>
                <c:pt idx="32">
                  <c:v>681.67119745454545</c:v>
                </c:pt>
                <c:pt idx="33">
                  <c:v>702.93716227272728</c:v>
                </c:pt>
                <c:pt idx="34">
                  <c:v>726.3936634545455</c:v>
                </c:pt>
                <c:pt idx="35">
                  <c:v>750.36297345454545</c:v>
                </c:pt>
                <c:pt idx="36">
                  <c:v>773.78770981818184</c:v>
                </c:pt>
                <c:pt idx="37">
                  <c:v>796.99688127272725</c:v>
                </c:pt>
                <c:pt idx="38">
                  <c:v>820.38791527272724</c:v>
                </c:pt>
                <c:pt idx="39">
                  <c:v>842.1622165454545</c:v>
                </c:pt>
                <c:pt idx="40">
                  <c:v>863.86567472727268</c:v>
                </c:pt>
                <c:pt idx="41">
                  <c:v>886.96164272727265</c:v>
                </c:pt>
                <c:pt idx="42">
                  <c:v>910.41462845454532</c:v>
                </c:pt>
                <c:pt idx="43">
                  <c:v>936.11435590909082</c:v>
                </c:pt>
                <c:pt idx="44">
                  <c:v>958.64644509090897</c:v>
                </c:pt>
                <c:pt idx="45">
                  <c:v>980.74500963636353</c:v>
                </c:pt>
                <c:pt idx="46">
                  <c:v>1001.0062145454544</c:v>
                </c:pt>
                <c:pt idx="47">
                  <c:v>1021.294652090909</c:v>
                </c:pt>
                <c:pt idx="48">
                  <c:v>1044.5522699090909</c:v>
                </c:pt>
                <c:pt idx="49">
                  <c:v>1067.2577649090908</c:v>
                </c:pt>
                <c:pt idx="50">
                  <c:v>1091.2042045454546</c:v>
                </c:pt>
                <c:pt idx="51">
                  <c:v>1113.2189170909091</c:v>
                </c:pt>
                <c:pt idx="52">
                  <c:v>1136.578817818182</c:v>
                </c:pt>
                <c:pt idx="53">
                  <c:v>1157.3040796363637</c:v>
                </c:pt>
                <c:pt idx="54">
                  <c:v>1178.1926848181818</c:v>
                </c:pt>
                <c:pt idx="55">
                  <c:v>1201.9547376363637</c:v>
                </c:pt>
                <c:pt idx="56">
                  <c:v>1226.5520540909092</c:v>
                </c:pt>
                <c:pt idx="57">
                  <c:v>1250.5380969090911</c:v>
                </c:pt>
                <c:pt idx="58">
                  <c:v>1274.8867130000001</c:v>
                </c:pt>
                <c:pt idx="59">
                  <c:v>1296.9111806363637</c:v>
                </c:pt>
                <c:pt idx="60">
                  <c:v>1318.0926954545455</c:v>
                </c:pt>
                <c:pt idx="61">
                  <c:v>1338.2300455454547</c:v>
                </c:pt>
                <c:pt idx="62">
                  <c:v>1362.0795056363638</c:v>
                </c:pt>
                <c:pt idx="63">
                  <c:v>1387.9326854545457</c:v>
                </c:pt>
                <c:pt idx="64">
                  <c:v>1413.3157758181819</c:v>
                </c:pt>
                <c:pt idx="65">
                  <c:v>1434.2698029090909</c:v>
                </c:pt>
                <c:pt idx="66">
                  <c:v>1456.7799482727273</c:v>
                </c:pt>
                <c:pt idx="67">
                  <c:v>1477.8695458181819</c:v>
                </c:pt>
                <c:pt idx="68">
                  <c:v>1500.078377</c:v>
                </c:pt>
                <c:pt idx="69">
                  <c:v>1524.0620267272727</c:v>
                </c:pt>
                <c:pt idx="70">
                  <c:v>1548.6416053636362</c:v>
                </c:pt>
                <c:pt idx="71">
                  <c:v>1576.6953000909089</c:v>
                </c:pt>
                <c:pt idx="72">
                  <c:v>1603.4922013636362</c:v>
                </c:pt>
                <c:pt idx="73">
                  <c:v>1628.7194788181816</c:v>
                </c:pt>
                <c:pt idx="74">
                  <c:v>1648.0909669999999</c:v>
                </c:pt>
                <c:pt idx="75">
                  <c:v>1670.1246113636362</c:v>
                </c:pt>
                <c:pt idx="76">
                  <c:v>1692.4158446363635</c:v>
                </c:pt>
                <c:pt idx="77">
                  <c:v>1715.5773507272727</c:v>
                </c:pt>
                <c:pt idx="78">
                  <c:v>1737.244731090909</c:v>
                </c:pt>
                <c:pt idx="79">
                  <c:v>1758.5047692727271</c:v>
                </c:pt>
                <c:pt idx="80">
                  <c:v>1780.1792486363636</c:v>
                </c:pt>
                <c:pt idx="81">
                  <c:v>1799.093630909091</c:v>
                </c:pt>
                <c:pt idx="82">
                  <c:v>1816.9399444545454</c:v>
                </c:pt>
                <c:pt idx="83">
                  <c:v>1834.3588608181817</c:v>
                </c:pt>
                <c:pt idx="84">
                  <c:v>1851.3183139090909</c:v>
                </c:pt>
                <c:pt idx="85">
                  <c:v>1868.0741419090909</c:v>
                </c:pt>
                <c:pt idx="86">
                  <c:v>1885.2946769090909</c:v>
                </c:pt>
                <c:pt idx="87">
                  <c:v>1904.6583467272726</c:v>
                </c:pt>
                <c:pt idx="88">
                  <c:v>1923.0510845454544</c:v>
                </c:pt>
                <c:pt idx="89">
                  <c:v>1941.1286868181817</c:v>
                </c:pt>
                <c:pt idx="90">
                  <c:v>1959.6847230909088</c:v>
                </c:pt>
                <c:pt idx="91">
                  <c:v>1976.7083402727271</c:v>
                </c:pt>
                <c:pt idx="92">
                  <c:v>1993.3529912727272</c:v>
                </c:pt>
                <c:pt idx="93">
                  <c:v>2014.2922276363636</c:v>
                </c:pt>
                <c:pt idx="94">
                  <c:v>2035.462207181818</c:v>
                </c:pt>
                <c:pt idx="95">
                  <c:v>2055.7274018181815</c:v>
                </c:pt>
                <c:pt idx="96">
                  <c:v>2074.8210655454541</c:v>
                </c:pt>
                <c:pt idx="97">
                  <c:v>2095.6838092727266</c:v>
                </c:pt>
                <c:pt idx="98">
                  <c:v>2117.9454272727266</c:v>
                </c:pt>
                <c:pt idx="99">
                  <c:v>2147.2405435454539</c:v>
                </c:pt>
                <c:pt idx="100">
                  <c:v>2171.0178149999992</c:v>
                </c:pt>
                <c:pt idx="101">
                  <c:v>2195.9032669999992</c:v>
                </c:pt>
                <c:pt idx="102">
                  <c:v>2218.9440958181813</c:v>
                </c:pt>
                <c:pt idx="103">
                  <c:v>2240.9324301818178</c:v>
                </c:pt>
                <c:pt idx="104">
                  <c:v>2263.8637686363631</c:v>
                </c:pt>
                <c:pt idx="105">
                  <c:v>2286.9107050909088</c:v>
                </c:pt>
                <c:pt idx="106">
                  <c:v>2311.9253777272725</c:v>
                </c:pt>
                <c:pt idx="107">
                  <c:v>2336.3957226363632</c:v>
                </c:pt>
                <c:pt idx="108">
                  <c:v>2360.8515735454539</c:v>
                </c:pt>
                <c:pt idx="109">
                  <c:v>2384.1479769090902</c:v>
                </c:pt>
                <c:pt idx="110">
                  <c:v>2407.5259551818176</c:v>
                </c:pt>
                <c:pt idx="111">
                  <c:v>2434.0703569090902</c:v>
                </c:pt>
                <c:pt idx="112">
                  <c:v>2460.0674751818174</c:v>
                </c:pt>
                <c:pt idx="113">
                  <c:v>2486.1525543636358</c:v>
                </c:pt>
                <c:pt idx="114">
                  <c:v>2509.9062325454538</c:v>
                </c:pt>
                <c:pt idx="115">
                  <c:v>2531.9916462727265</c:v>
                </c:pt>
                <c:pt idx="116">
                  <c:v>2553.1367435454536</c:v>
                </c:pt>
                <c:pt idx="117">
                  <c:v>2573.4041314545443</c:v>
                </c:pt>
                <c:pt idx="118">
                  <c:v>2595.9986464545445</c:v>
                </c:pt>
                <c:pt idx="119">
                  <c:v>2619.1305640909081</c:v>
                </c:pt>
                <c:pt idx="120">
                  <c:v>2643.4722028181809</c:v>
                </c:pt>
                <c:pt idx="121">
                  <c:v>2668.2550996363625</c:v>
                </c:pt>
                <c:pt idx="122">
                  <c:v>2692.4687569999987</c:v>
                </c:pt>
                <c:pt idx="123">
                  <c:v>2714.4773004545441</c:v>
                </c:pt>
                <c:pt idx="124">
                  <c:v>2736.8072767272715</c:v>
                </c:pt>
                <c:pt idx="125">
                  <c:v>2760.3792645454532</c:v>
                </c:pt>
                <c:pt idx="126">
                  <c:v>2782.8724430909078</c:v>
                </c:pt>
                <c:pt idx="127">
                  <c:v>2807.2287245454531</c:v>
                </c:pt>
                <c:pt idx="128">
                  <c:v>2830.7614436363624</c:v>
                </c:pt>
                <c:pt idx="129">
                  <c:v>2852.3226271818171</c:v>
                </c:pt>
                <c:pt idx="130">
                  <c:v>2873.2031527272716</c:v>
                </c:pt>
                <c:pt idx="131">
                  <c:v>2894.7797878181805</c:v>
                </c:pt>
                <c:pt idx="132">
                  <c:v>2917.5347379999985</c:v>
                </c:pt>
                <c:pt idx="133">
                  <c:v>2940.7110607272712</c:v>
                </c:pt>
                <c:pt idx="134">
                  <c:v>2964.8244600909075</c:v>
                </c:pt>
                <c:pt idx="135">
                  <c:v>2988.948113636362</c:v>
                </c:pt>
                <c:pt idx="136">
                  <c:v>3012.3931839999982</c:v>
                </c:pt>
                <c:pt idx="137">
                  <c:v>3033.2123893636344</c:v>
                </c:pt>
                <c:pt idx="138">
                  <c:v>3053.9058156363617</c:v>
                </c:pt>
                <c:pt idx="139">
                  <c:v>3077.0587785454527</c:v>
                </c:pt>
                <c:pt idx="140">
                  <c:v>3099.5823254545435</c:v>
                </c:pt>
                <c:pt idx="141">
                  <c:v>3122.065748999998</c:v>
                </c:pt>
                <c:pt idx="142">
                  <c:v>3143.797549909089</c:v>
                </c:pt>
                <c:pt idx="143">
                  <c:v>3164.1475725454525</c:v>
                </c:pt>
                <c:pt idx="144">
                  <c:v>3183.5401899090889</c:v>
                </c:pt>
                <c:pt idx="145">
                  <c:v>3203.1797075454524</c:v>
                </c:pt>
                <c:pt idx="146">
                  <c:v>3223.712103090907</c:v>
                </c:pt>
                <c:pt idx="147">
                  <c:v>3246.3113032727251</c:v>
                </c:pt>
                <c:pt idx="148">
                  <c:v>3269.6151638181796</c:v>
                </c:pt>
                <c:pt idx="149">
                  <c:v>3292.5926269090887</c:v>
                </c:pt>
                <c:pt idx="150">
                  <c:v>3314.7893957272704</c:v>
                </c:pt>
                <c:pt idx="151">
                  <c:v>3335.4570725454523</c:v>
                </c:pt>
                <c:pt idx="152">
                  <c:v>3355.803717272725</c:v>
                </c:pt>
                <c:pt idx="153">
                  <c:v>3377.1620866363614</c:v>
                </c:pt>
                <c:pt idx="154">
                  <c:v>3397.2508087272704</c:v>
                </c:pt>
                <c:pt idx="155">
                  <c:v>3417.7249545454524</c:v>
                </c:pt>
                <c:pt idx="156">
                  <c:v>3438.1960691818163</c:v>
                </c:pt>
                <c:pt idx="157">
                  <c:v>3457.5520239999983</c:v>
                </c:pt>
                <c:pt idx="158">
                  <c:v>3476.3675911818164</c:v>
                </c:pt>
                <c:pt idx="159">
                  <c:v>3495.8380335454526</c:v>
                </c:pt>
                <c:pt idx="160">
                  <c:v>3519.1744440909069</c:v>
                </c:pt>
                <c:pt idx="161">
                  <c:v>3541.4444197272705</c:v>
                </c:pt>
                <c:pt idx="162">
                  <c:v>3563.9855603636342</c:v>
                </c:pt>
                <c:pt idx="163">
                  <c:v>3586.5499803636344</c:v>
                </c:pt>
                <c:pt idx="164">
                  <c:v>3608.2491576363618</c:v>
                </c:pt>
                <c:pt idx="165">
                  <c:v>3628.5516734545436</c:v>
                </c:pt>
                <c:pt idx="166">
                  <c:v>3648.8728742727253</c:v>
                </c:pt>
                <c:pt idx="167">
                  <c:v>3671.1034803636344</c:v>
                </c:pt>
                <c:pt idx="168">
                  <c:v>3693.0854650909073</c:v>
                </c:pt>
                <c:pt idx="169">
                  <c:v>3716.0328994545434</c:v>
                </c:pt>
                <c:pt idx="170">
                  <c:v>3737.2426566363615</c:v>
                </c:pt>
                <c:pt idx="171">
                  <c:v>3758.2075767272704</c:v>
                </c:pt>
                <c:pt idx="172">
                  <c:v>3777.5731638181796</c:v>
                </c:pt>
                <c:pt idx="173">
                  <c:v>3797.7743877272706</c:v>
                </c:pt>
                <c:pt idx="174">
                  <c:v>3819.7427296363617</c:v>
                </c:pt>
                <c:pt idx="175">
                  <c:v>3840.6707554545433</c:v>
                </c:pt>
                <c:pt idx="176">
                  <c:v>3860.4791598181796</c:v>
                </c:pt>
                <c:pt idx="177">
                  <c:v>3880.3456949999977</c:v>
                </c:pt>
                <c:pt idx="178">
                  <c:v>3899.9860032727252</c:v>
                </c:pt>
                <c:pt idx="179">
                  <c:v>3917.9072161818162</c:v>
                </c:pt>
                <c:pt idx="180">
                  <c:v>3935.8792020909073</c:v>
                </c:pt>
                <c:pt idx="181">
                  <c:v>3957.1148842727252</c:v>
                </c:pt>
              </c:numCache>
            </c:numRef>
          </c:val>
          <c:smooth val="0"/>
          <c:extLst>
            <c:ext xmlns:c16="http://schemas.microsoft.com/office/drawing/2014/chart" uri="{C3380CC4-5D6E-409C-BE32-E72D297353CC}">
              <c16:uniqueId val="{00000002-3B81-416B-A86A-118D863268A2}"/>
            </c:ext>
          </c:extLst>
        </c:ser>
        <c:ser>
          <c:idx val="3"/>
          <c:order val="3"/>
          <c:tx>
            <c:strRef>
              <c:f>'DM &amp; Ind Figure 16 &amp; 17'!$E$4</c:f>
              <c:strCache>
                <c:ptCount val="1"/>
                <c:pt idx="0">
                  <c:v> 2025/26</c:v>
                </c:pt>
              </c:strCache>
            </c:strRef>
          </c:tx>
          <c:spPr>
            <a:ln w="28575" cap="rnd">
              <a:solidFill>
                <a:schemeClr val="accent4"/>
              </a:solidFill>
              <a:round/>
            </a:ln>
            <a:effectLst/>
          </c:spPr>
          <c:marker>
            <c:symbol val="none"/>
          </c:marker>
          <c:cat>
            <c:numRef>
              <c:f>'DM &amp; Ind Figure 16 &amp; 17'!$A$5:$A$186</c:f>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f>'DM &amp; Ind Figure 16 &amp; 17'!$E$5:$E$186</c:f>
              <c:numCache>
                <c:formatCode>0</c:formatCode>
                <c:ptCount val="182"/>
                <c:pt idx="0">
                  <c:v>18.887669818181816</c:v>
                </c:pt>
                <c:pt idx="1">
                  <c:v>38.070404818181814</c:v>
                </c:pt>
                <c:pt idx="2">
                  <c:v>56.606985090909092</c:v>
                </c:pt>
                <c:pt idx="3">
                  <c:v>73.330811818181814</c:v>
                </c:pt>
                <c:pt idx="4">
                  <c:v>90.558373181818183</c:v>
                </c:pt>
                <c:pt idx="5">
                  <c:v>109.48153036363637</c:v>
                </c:pt>
                <c:pt idx="6">
                  <c:v>129.54884290909092</c:v>
                </c:pt>
                <c:pt idx="7">
                  <c:v>150.37954154545457</c:v>
                </c:pt>
                <c:pt idx="8">
                  <c:v>170.4871413636364</c:v>
                </c:pt>
                <c:pt idx="9">
                  <c:v>190.71234863636366</c:v>
                </c:pt>
                <c:pt idx="10">
                  <c:v>209.36952509090912</c:v>
                </c:pt>
                <c:pt idx="11">
                  <c:v>228.03795827272731</c:v>
                </c:pt>
                <c:pt idx="12">
                  <c:v>249.80012263636368</c:v>
                </c:pt>
                <c:pt idx="13">
                  <c:v>271.44728490909097</c:v>
                </c:pt>
                <c:pt idx="14">
                  <c:v>292.43489836363642</c:v>
                </c:pt>
                <c:pt idx="15">
                  <c:v>313.15751600000004</c:v>
                </c:pt>
                <c:pt idx="16">
                  <c:v>333.02694690909095</c:v>
                </c:pt>
                <c:pt idx="17">
                  <c:v>350.53889754545457</c:v>
                </c:pt>
                <c:pt idx="18">
                  <c:v>367.74928536363637</c:v>
                </c:pt>
                <c:pt idx="19">
                  <c:v>386.99792827272728</c:v>
                </c:pt>
                <c:pt idx="20">
                  <c:v>405.19592390909094</c:v>
                </c:pt>
                <c:pt idx="21">
                  <c:v>425.62394436363638</c:v>
                </c:pt>
                <c:pt idx="22">
                  <c:v>444.75356890909092</c:v>
                </c:pt>
                <c:pt idx="23">
                  <c:v>463.20008518181817</c:v>
                </c:pt>
                <c:pt idx="24">
                  <c:v>481.89130399999999</c:v>
                </c:pt>
                <c:pt idx="25">
                  <c:v>499.28410245454546</c:v>
                </c:pt>
                <c:pt idx="26">
                  <c:v>518.37865299999999</c:v>
                </c:pt>
                <c:pt idx="27">
                  <c:v>536.46412418181819</c:v>
                </c:pt>
                <c:pt idx="28">
                  <c:v>557.06958145454541</c:v>
                </c:pt>
                <c:pt idx="29">
                  <c:v>577.00631481818175</c:v>
                </c:pt>
                <c:pt idx="30">
                  <c:v>595.95140145454536</c:v>
                </c:pt>
                <c:pt idx="31">
                  <c:v>614.72297836363623</c:v>
                </c:pt>
                <c:pt idx="32">
                  <c:v>633.54932654545439</c:v>
                </c:pt>
                <c:pt idx="33">
                  <c:v>652.71206927272715</c:v>
                </c:pt>
                <c:pt idx="34">
                  <c:v>672.4680598181817</c:v>
                </c:pt>
                <c:pt idx="35">
                  <c:v>692.02883709090895</c:v>
                </c:pt>
                <c:pt idx="36">
                  <c:v>712.61557836363625</c:v>
                </c:pt>
                <c:pt idx="37">
                  <c:v>733.08675236363626</c:v>
                </c:pt>
                <c:pt idx="38">
                  <c:v>752.44011454545443</c:v>
                </c:pt>
                <c:pt idx="39">
                  <c:v>771.38588027272715</c:v>
                </c:pt>
                <c:pt idx="40">
                  <c:v>791.66771836363625</c:v>
                </c:pt>
                <c:pt idx="41">
                  <c:v>811.63361290909074</c:v>
                </c:pt>
                <c:pt idx="42">
                  <c:v>830.81470999999988</c:v>
                </c:pt>
                <c:pt idx="43">
                  <c:v>851.41983672727258</c:v>
                </c:pt>
                <c:pt idx="44">
                  <c:v>871.5679144545453</c:v>
                </c:pt>
                <c:pt idx="45">
                  <c:v>891.25519372727263</c:v>
                </c:pt>
                <c:pt idx="46">
                  <c:v>911.3885347272726</c:v>
                </c:pt>
                <c:pt idx="47">
                  <c:v>933.07071136363629</c:v>
                </c:pt>
                <c:pt idx="48">
                  <c:v>956.1438088181817</c:v>
                </c:pt>
                <c:pt idx="49">
                  <c:v>978.44012872727262</c:v>
                </c:pt>
                <c:pt idx="50">
                  <c:v>1004.0461672727272</c:v>
                </c:pt>
                <c:pt idx="51">
                  <c:v>1029.644487</c:v>
                </c:pt>
                <c:pt idx="52">
                  <c:v>1049.9282475454545</c:v>
                </c:pt>
                <c:pt idx="53">
                  <c:v>1068.4954714545454</c:v>
                </c:pt>
                <c:pt idx="54">
                  <c:v>1091.0171168181816</c:v>
                </c:pt>
                <c:pt idx="55">
                  <c:v>1115.5146031818181</c:v>
                </c:pt>
                <c:pt idx="56">
                  <c:v>1139.6623409090907</c:v>
                </c:pt>
                <c:pt idx="57">
                  <c:v>1160.2186008181816</c:v>
                </c:pt>
                <c:pt idx="58">
                  <c:v>1181.297311363636</c:v>
                </c:pt>
                <c:pt idx="59">
                  <c:v>1199.6886894545451</c:v>
                </c:pt>
                <c:pt idx="60">
                  <c:v>1218.8332275454541</c:v>
                </c:pt>
                <c:pt idx="61">
                  <c:v>1238.7885687272721</c:v>
                </c:pt>
                <c:pt idx="62">
                  <c:v>1260.6770477272721</c:v>
                </c:pt>
                <c:pt idx="63">
                  <c:v>1283.489116636363</c:v>
                </c:pt>
                <c:pt idx="64">
                  <c:v>1306.5278965454538</c:v>
                </c:pt>
                <c:pt idx="65">
                  <c:v>1327.2953911818174</c:v>
                </c:pt>
                <c:pt idx="66">
                  <c:v>1344.7265933636356</c:v>
                </c:pt>
                <c:pt idx="67">
                  <c:v>1362.7728719999993</c:v>
                </c:pt>
                <c:pt idx="68">
                  <c:v>1382.7049350909085</c:v>
                </c:pt>
                <c:pt idx="69">
                  <c:v>1403.3339220909086</c:v>
                </c:pt>
                <c:pt idx="70">
                  <c:v>1424.0585979090904</c:v>
                </c:pt>
                <c:pt idx="71">
                  <c:v>1444.9838317272722</c:v>
                </c:pt>
                <c:pt idx="72">
                  <c:v>1467.3603869999995</c:v>
                </c:pt>
                <c:pt idx="73">
                  <c:v>1488.3635952727268</c:v>
                </c:pt>
                <c:pt idx="74">
                  <c:v>1508.0688370909086</c:v>
                </c:pt>
                <c:pt idx="75">
                  <c:v>1529.1154947272721</c:v>
                </c:pt>
                <c:pt idx="76">
                  <c:v>1553.5182169999994</c:v>
                </c:pt>
                <c:pt idx="77">
                  <c:v>1574.8097137272721</c:v>
                </c:pt>
                <c:pt idx="78">
                  <c:v>1595.3317106363629</c:v>
                </c:pt>
                <c:pt idx="79">
                  <c:v>1615.8551880909083</c:v>
                </c:pt>
                <c:pt idx="80">
                  <c:v>1635.4024555454537</c:v>
                </c:pt>
                <c:pt idx="81">
                  <c:v>1652.914831818181</c:v>
                </c:pt>
                <c:pt idx="82">
                  <c:v>1672.3823743636356</c:v>
                </c:pt>
                <c:pt idx="83">
                  <c:v>1688.9426134545447</c:v>
                </c:pt>
                <c:pt idx="84">
                  <c:v>1703.2313491818174</c:v>
                </c:pt>
                <c:pt idx="85">
                  <c:v>1717.2545228181812</c:v>
                </c:pt>
                <c:pt idx="86">
                  <c:v>1732.6062282727266</c:v>
                </c:pt>
                <c:pt idx="87">
                  <c:v>1748.7459339999994</c:v>
                </c:pt>
                <c:pt idx="88">
                  <c:v>1765.5549024545448</c:v>
                </c:pt>
                <c:pt idx="89">
                  <c:v>1783.5214779999994</c:v>
                </c:pt>
                <c:pt idx="90">
                  <c:v>1801.3526589999994</c:v>
                </c:pt>
                <c:pt idx="91">
                  <c:v>1817.8973138181814</c:v>
                </c:pt>
                <c:pt idx="92">
                  <c:v>1833.5493805454541</c:v>
                </c:pt>
                <c:pt idx="93">
                  <c:v>1853.7359145454541</c:v>
                </c:pt>
                <c:pt idx="94">
                  <c:v>1873.8892750909085</c:v>
                </c:pt>
                <c:pt idx="95">
                  <c:v>1894.5915774545449</c:v>
                </c:pt>
                <c:pt idx="96">
                  <c:v>1919.2935855454539</c:v>
                </c:pt>
                <c:pt idx="97">
                  <c:v>1944.1334642727265</c:v>
                </c:pt>
                <c:pt idx="98">
                  <c:v>1967.6724795454538</c:v>
                </c:pt>
                <c:pt idx="99">
                  <c:v>1992.9708100909083</c:v>
                </c:pt>
                <c:pt idx="100">
                  <c:v>2015.5217796363629</c:v>
                </c:pt>
                <c:pt idx="101">
                  <c:v>2037.7678507272719</c:v>
                </c:pt>
                <c:pt idx="102">
                  <c:v>2058.1451585454538</c:v>
                </c:pt>
                <c:pt idx="103">
                  <c:v>2078.9623129090901</c:v>
                </c:pt>
                <c:pt idx="104">
                  <c:v>2101.7433548181812</c:v>
                </c:pt>
                <c:pt idx="105">
                  <c:v>2125.854143818181</c:v>
                </c:pt>
                <c:pt idx="106">
                  <c:v>2150.1438768181811</c:v>
                </c:pt>
                <c:pt idx="107">
                  <c:v>2173.42636390909</c:v>
                </c:pt>
                <c:pt idx="108">
                  <c:v>2195.2571768181811</c:v>
                </c:pt>
                <c:pt idx="109">
                  <c:v>2217.3681114545448</c:v>
                </c:pt>
                <c:pt idx="110">
                  <c:v>2242.0475663636357</c:v>
                </c:pt>
                <c:pt idx="111">
                  <c:v>2265.0583398181811</c:v>
                </c:pt>
                <c:pt idx="112">
                  <c:v>2285.6706458181811</c:v>
                </c:pt>
                <c:pt idx="113">
                  <c:v>2307.476799818181</c:v>
                </c:pt>
                <c:pt idx="114">
                  <c:v>2328.5947079090902</c:v>
                </c:pt>
                <c:pt idx="115">
                  <c:v>2347.8412610909086</c:v>
                </c:pt>
                <c:pt idx="116">
                  <c:v>2368.8102637272723</c:v>
                </c:pt>
                <c:pt idx="117">
                  <c:v>2391.5777610909086</c:v>
                </c:pt>
                <c:pt idx="118">
                  <c:v>2412.4307257272721</c:v>
                </c:pt>
                <c:pt idx="119">
                  <c:v>2436.2191472727268</c:v>
                </c:pt>
                <c:pt idx="120">
                  <c:v>2460.4392315454543</c:v>
                </c:pt>
                <c:pt idx="121">
                  <c:v>2480.8514318181815</c:v>
                </c:pt>
                <c:pt idx="122">
                  <c:v>2499.9651795454542</c:v>
                </c:pt>
                <c:pt idx="123">
                  <c:v>2520.4849176363632</c:v>
                </c:pt>
                <c:pt idx="124">
                  <c:v>2540.7604639999995</c:v>
                </c:pt>
                <c:pt idx="125">
                  <c:v>2562.8353320909087</c:v>
                </c:pt>
                <c:pt idx="126">
                  <c:v>2585.1122920909088</c:v>
                </c:pt>
                <c:pt idx="127">
                  <c:v>2606.2085833636361</c:v>
                </c:pt>
                <c:pt idx="128">
                  <c:v>2628.7311260909087</c:v>
                </c:pt>
                <c:pt idx="129">
                  <c:v>2648.9785059999995</c:v>
                </c:pt>
                <c:pt idx="130">
                  <c:v>2669.817563545454</c:v>
                </c:pt>
                <c:pt idx="131">
                  <c:v>2692.7703189090903</c:v>
                </c:pt>
                <c:pt idx="132">
                  <c:v>2714.5585608181814</c:v>
                </c:pt>
                <c:pt idx="133">
                  <c:v>2736.086276363636</c:v>
                </c:pt>
                <c:pt idx="134">
                  <c:v>2757.7792308181815</c:v>
                </c:pt>
                <c:pt idx="135">
                  <c:v>2780.9325282727268</c:v>
                </c:pt>
                <c:pt idx="136">
                  <c:v>2803.475770272727</c:v>
                </c:pt>
                <c:pt idx="137">
                  <c:v>2823.0583768181814</c:v>
                </c:pt>
                <c:pt idx="138">
                  <c:v>2844.9540867272722</c:v>
                </c:pt>
                <c:pt idx="139">
                  <c:v>2867.9361882727267</c:v>
                </c:pt>
                <c:pt idx="140">
                  <c:v>2890.2208281818175</c:v>
                </c:pt>
                <c:pt idx="141">
                  <c:v>2915.986797727272</c:v>
                </c:pt>
                <c:pt idx="142">
                  <c:v>2937.1483118181809</c:v>
                </c:pt>
                <c:pt idx="143">
                  <c:v>2956.5531781818172</c:v>
                </c:pt>
                <c:pt idx="144">
                  <c:v>2974.8054862727263</c:v>
                </c:pt>
                <c:pt idx="145">
                  <c:v>2995.8105861818171</c:v>
                </c:pt>
                <c:pt idx="146">
                  <c:v>3016.9845306363627</c:v>
                </c:pt>
                <c:pt idx="147">
                  <c:v>3038.4007357272717</c:v>
                </c:pt>
                <c:pt idx="148">
                  <c:v>3057.7596599999988</c:v>
                </c:pt>
                <c:pt idx="149">
                  <c:v>3078.1185532727259</c:v>
                </c:pt>
                <c:pt idx="150">
                  <c:v>3097.6789099999987</c:v>
                </c:pt>
                <c:pt idx="151">
                  <c:v>3115.6794417272713</c:v>
                </c:pt>
                <c:pt idx="152">
                  <c:v>3136.6015863636349</c:v>
                </c:pt>
                <c:pt idx="153">
                  <c:v>3159.8239959090893</c:v>
                </c:pt>
                <c:pt idx="154">
                  <c:v>3181.580348727271</c:v>
                </c:pt>
                <c:pt idx="155">
                  <c:v>3202.0486637272711</c:v>
                </c:pt>
                <c:pt idx="156">
                  <c:v>3224.7714468181803</c:v>
                </c:pt>
                <c:pt idx="157">
                  <c:v>3244.7994065454532</c:v>
                </c:pt>
                <c:pt idx="158">
                  <c:v>3264.4742040909077</c:v>
                </c:pt>
                <c:pt idx="159">
                  <c:v>3286.3903575454533</c:v>
                </c:pt>
                <c:pt idx="160">
                  <c:v>3305.7288215454532</c:v>
                </c:pt>
                <c:pt idx="161">
                  <c:v>3324.2997006363621</c:v>
                </c:pt>
                <c:pt idx="162">
                  <c:v>3344.1196615454528</c:v>
                </c:pt>
                <c:pt idx="163">
                  <c:v>3365.0171851818163</c:v>
                </c:pt>
                <c:pt idx="164">
                  <c:v>3384.7679867272709</c:v>
                </c:pt>
                <c:pt idx="165">
                  <c:v>3402.7973321818163</c:v>
                </c:pt>
                <c:pt idx="166">
                  <c:v>3422.4792918181797</c:v>
                </c:pt>
                <c:pt idx="167">
                  <c:v>3442.6265188181796</c:v>
                </c:pt>
                <c:pt idx="168">
                  <c:v>3463.3267516363617</c:v>
                </c:pt>
                <c:pt idx="169">
                  <c:v>3484.2968709999982</c:v>
                </c:pt>
                <c:pt idx="170">
                  <c:v>3504.5792349999983</c:v>
                </c:pt>
                <c:pt idx="171">
                  <c:v>3523.4945154545439</c:v>
                </c:pt>
                <c:pt idx="172">
                  <c:v>3543.1401458181804</c:v>
                </c:pt>
                <c:pt idx="173">
                  <c:v>3563.2108129090893</c:v>
                </c:pt>
                <c:pt idx="174">
                  <c:v>3581.9593851818167</c:v>
                </c:pt>
                <c:pt idx="175">
                  <c:v>3602.4320839999987</c:v>
                </c:pt>
                <c:pt idx="176">
                  <c:v>3622.4230111818169</c:v>
                </c:pt>
                <c:pt idx="177">
                  <c:v>3641.9258079999986</c:v>
                </c:pt>
                <c:pt idx="178">
                  <c:v>3659.372962363635</c:v>
                </c:pt>
                <c:pt idx="179">
                  <c:v>3677.0837789090897</c:v>
                </c:pt>
                <c:pt idx="180">
                  <c:v>3696.4982568181804</c:v>
                </c:pt>
                <c:pt idx="181">
                  <c:v>3716.2376346363621</c:v>
                </c:pt>
              </c:numCache>
            </c:numRef>
          </c:val>
          <c:smooth val="0"/>
          <c:extLst>
            <c:ext xmlns:c16="http://schemas.microsoft.com/office/drawing/2014/chart" uri="{C3380CC4-5D6E-409C-BE32-E72D297353CC}">
              <c16:uniqueId val="{00000003-3B81-416B-A86A-118D863268A2}"/>
            </c:ext>
          </c:extLst>
        </c:ser>
        <c:dLbls>
          <c:showLegendKey val="0"/>
          <c:showVal val="0"/>
          <c:showCatName val="0"/>
          <c:showSerName val="0"/>
          <c:showPercent val="0"/>
          <c:showBubbleSize val="0"/>
        </c:dLbls>
        <c:smooth val="0"/>
        <c:axId val="92183680"/>
        <c:axId val="92167360"/>
        <c:extLst>
          <c:ext xmlns:c15="http://schemas.microsoft.com/office/drawing/2012/chart" uri="{02D57815-91ED-43cb-92C2-25804820EDAC}">
            <c15:filteredLineSeries>
              <c15:ser>
                <c:idx val="0"/>
                <c:order val="0"/>
                <c:tx>
                  <c:strRef>
                    <c:extLst>
                      <c:ext uri="{02D57815-91ED-43cb-92C2-25804820EDAC}">
                        <c15:formulaRef>
                          <c15:sqref>'DM &amp; Ind Figure 16 &amp; 17'!$B$4</c15:sqref>
                        </c15:formulaRef>
                      </c:ext>
                    </c:extLst>
                    <c:strCache>
                      <c:ptCount val="1"/>
                      <c:pt idx="0">
                        <c:v>2024/25</c:v>
                      </c:pt>
                    </c:strCache>
                  </c:strRef>
                </c:tx>
                <c:spPr>
                  <a:ln w="28575" cap="rnd">
                    <a:solidFill>
                      <a:schemeClr val="accent1"/>
                    </a:solidFill>
                    <a:round/>
                  </a:ln>
                  <a:effectLst/>
                </c:spPr>
                <c:marker>
                  <c:symbol val="none"/>
                </c:marker>
                <c:cat>
                  <c:numRef>
                    <c:extLst>
                      <c:ext uri="{02D57815-91ED-43cb-92C2-25804820EDAC}">
                        <c15:formulaRef>
                          <c15:sqref>'DM &amp; Ind Figure 16 &amp; 17'!$A$5:$A$186</c15:sqref>
                        </c15:formulaRef>
                      </c:ext>
                    </c:extLst>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extLst>
                      <c:ext uri="{02D57815-91ED-43cb-92C2-25804820EDAC}">
                        <c15:formulaRef>
                          <c15:sqref>'DM &amp; Ind Figure 16 &amp; 17'!$B$5:$B$186</c15:sqref>
                        </c15:formulaRef>
                      </c:ext>
                    </c:extLst>
                    <c:numCache>
                      <c:formatCode>0</c:formatCode>
                      <c:ptCount val="182"/>
                      <c:pt idx="0">
                        <c:v>20.738472909090909</c:v>
                      </c:pt>
                      <c:pt idx="1">
                        <c:v>19.554125363636363</c:v>
                      </c:pt>
                      <c:pt idx="2">
                        <c:v>20.898947181818183</c:v>
                      </c:pt>
                      <c:pt idx="3">
                        <c:v>19.759604454545453</c:v>
                      </c:pt>
                      <c:pt idx="4">
                        <c:v>18.022481545454546</c:v>
                      </c:pt>
                      <c:pt idx="5">
                        <c:v>17.447645636363639</c:v>
                      </c:pt>
                      <c:pt idx="6">
                        <c:v>18.293996</c:v>
                      </c:pt>
                      <c:pt idx="7">
                        <c:v>19.103320272727274</c:v>
                      </c:pt>
                      <c:pt idx="8">
                        <c:v>19.726794363636365</c:v>
                      </c:pt>
                      <c:pt idx="9">
                        <c:v>20.947261636363635</c:v>
                      </c:pt>
                      <c:pt idx="10">
                        <c:v>21.286416909090907</c:v>
                      </c:pt>
                      <c:pt idx="11">
                        <c:v>19.594445818181818</c:v>
                      </c:pt>
                      <c:pt idx="12">
                        <c:v>22.257625454545455</c:v>
                      </c:pt>
                      <c:pt idx="13">
                        <c:v>23.900868818181817</c:v>
                      </c:pt>
                      <c:pt idx="14">
                        <c:v>22.291179</c:v>
                      </c:pt>
                      <c:pt idx="15">
                        <c:v>21.620021545454545</c:v>
                      </c:pt>
                      <c:pt idx="16">
                        <c:v>21.001834090909089</c:v>
                      </c:pt>
                      <c:pt idx="17">
                        <c:v>21.602034545454547</c:v>
                      </c:pt>
                      <c:pt idx="18">
                        <c:v>19.900388545454547</c:v>
                      </c:pt>
                      <c:pt idx="19">
                        <c:v>18.925304727272728</c:v>
                      </c:pt>
                      <c:pt idx="20">
                        <c:v>21.923418000000002</c:v>
                      </c:pt>
                      <c:pt idx="21">
                        <c:v>21.865099454545458</c:v>
                      </c:pt>
                      <c:pt idx="22">
                        <c:v>20.071562181818184</c:v>
                      </c:pt>
                      <c:pt idx="23">
                        <c:v>19.69168190909091</c:v>
                      </c:pt>
                      <c:pt idx="24">
                        <c:v>20.614246454545455</c:v>
                      </c:pt>
                      <c:pt idx="25">
                        <c:v>20.305058727272726</c:v>
                      </c:pt>
                      <c:pt idx="26">
                        <c:v>21.122324727272726</c:v>
                      </c:pt>
                      <c:pt idx="27">
                        <c:v>20.866999363636364</c:v>
                      </c:pt>
                      <c:pt idx="28">
                        <c:v>21.841692909090909</c:v>
                      </c:pt>
                      <c:pt idx="29">
                        <c:v>21.26078</c:v>
                      </c:pt>
                      <c:pt idx="30">
                        <c:v>21.115762181818184</c:v>
                      </c:pt>
                      <c:pt idx="31">
                        <c:v>22.46059381818182</c:v>
                      </c:pt>
                      <c:pt idx="32">
                        <c:v>21.659208909090907</c:v>
                      </c:pt>
                      <c:pt idx="33">
                        <c:v>21.265964818181818</c:v>
                      </c:pt>
                      <c:pt idx="34">
                        <c:v>23.456501181818183</c:v>
                      </c:pt>
                      <c:pt idx="35">
                        <c:v>23.96931</c:v>
                      </c:pt>
                      <c:pt idx="36">
                        <c:v>23.424736363636363</c:v>
                      </c:pt>
                      <c:pt idx="37">
                        <c:v>23.209171454545455</c:v>
                      </c:pt>
                      <c:pt idx="38">
                        <c:v>23.391034000000001</c:v>
                      </c:pt>
                      <c:pt idx="39">
                        <c:v>21.774301272727271</c:v>
                      </c:pt>
                      <c:pt idx="40">
                        <c:v>21.703458181818181</c:v>
                      </c:pt>
                      <c:pt idx="41">
                        <c:v>23.095967999999999</c:v>
                      </c:pt>
                      <c:pt idx="42">
                        <c:v>23.452985727272726</c:v>
                      </c:pt>
                      <c:pt idx="43">
                        <c:v>25.699727454545453</c:v>
                      </c:pt>
                      <c:pt idx="44">
                        <c:v>22.532089181818183</c:v>
                      </c:pt>
                      <c:pt idx="45">
                        <c:v>22.098564545454543</c:v>
                      </c:pt>
                      <c:pt idx="46">
                        <c:v>20.26120490909091</c:v>
                      </c:pt>
                      <c:pt idx="47">
                        <c:v>20.288437545454546</c:v>
                      </c:pt>
                      <c:pt idx="48">
                        <c:v>23.257617818181817</c:v>
                      </c:pt>
                      <c:pt idx="49">
                        <c:v>22.705494999999999</c:v>
                      </c:pt>
                      <c:pt idx="50">
                        <c:v>23.946439636363635</c:v>
                      </c:pt>
                      <c:pt idx="51">
                        <c:v>22.014712545454543</c:v>
                      </c:pt>
                      <c:pt idx="52">
                        <c:v>23.359900727272727</c:v>
                      </c:pt>
                      <c:pt idx="53">
                        <c:v>20.725261818181817</c:v>
                      </c:pt>
                      <c:pt idx="54">
                        <c:v>20.888605181818182</c:v>
                      </c:pt>
                      <c:pt idx="55">
                        <c:v>23.762052818181818</c:v>
                      </c:pt>
                      <c:pt idx="56">
                        <c:v>24.597316454545453</c:v>
                      </c:pt>
                      <c:pt idx="57">
                        <c:v>23.986042818181819</c:v>
                      </c:pt>
                      <c:pt idx="58">
                        <c:v>24.34861609090909</c:v>
                      </c:pt>
                      <c:pt idx="59">
                        <c:v>22.024467636363639</c:v>
                      </c:pt>
                      <c:pt idx="60">
                        <c:v>21.181514818181817</c:v>
                      </c:pt>
                      <c:pt idx="61">
                        <c:v>20.137350090909091</c:v>
                      </c:pt>
                      <c:pt idx="62">
                        <c:v>23.849460090909091</c:v>
                      </c:pt>
                      <c:pt idx="63">
                        <c:v>25.853179818181818</c:v>
                      </c:pt>
                      <c:pt idx="64">
                        <c:v>25.383090363636363</c:v>
                      </c:pt>
                      <c:pt idx="65">
                        <c:v>20.95402709090909</c:v>
                      </c:pt>
                      <c:pt idx="66">
                        <c:v>22.510145363636365</c:v>
                      </c:pt>
                      <c:pt idx="67">
                        <c:v>21.089597545454545</c:v>
                      </c:pt>
                      <c:pt idx="68">
                        <c:v>22.20883118181818</c:v>
                      </c:pt>
                      <c:pt idx="69">
                        <c:v>23.983649727272727</c:v>
                      </c:pt>
                      <c:pt idx="70">
                        <c:v>24.579578636363635</c:v>
                      </c:pt>
                      <c:pt idx="71">
                        <c:v>28.053694727272728</c:v>
                      </c:pt>
                      <c:pt idx="72">
                        <c:v>26.796901272727272</c:v>
                      </c:pt>
                      <c:pt idx="73">
                        <c:v>25.227277454545455</c:v>
                      </c:pt>
                      <c:pt idx="74">
                        <c:v>19.371488181818179</c:v>
                      </c:pt>
                      <c:pt idx="75">
                        <c:v>22.033644363636363</c:v>
                      </c:pt>
                      <c:pt idx="76">
                        <c:v>22.291233272727272</c:v>
                      </c:pt>
                      <c:pt idx="77">
                        <c:v>23.161506090909093</c:v>
                      </c:pt>
                      <c:pt idx="78">
                        <c:v>21.667380363636362</c:v>
                      </c:pt>
                      <c:pt idx="79">
                        <c:v>21.260038181818182</c:v>
                      </c:pt>
                      <c:pt idx="80">
                        <c:v>21.674479363636362</c:v>
                      </c:pt>
                      <c:pt idx="81">
                        <c:v>18.914382272727273</c:v>
                      </c:pt>
                      <c:pt idx="82">
                        <c:v>17.846313545454546</c:v>
                      </c:pt>
                      <c:pt idx="83">
                        <c:v>17.418916363636363</c:v>
                      </c:pt>
                      <c:pt idx="84">
                        <c:v>16.95945309090909</c:v>
                      </c:pt>
                      <c:pt idx="85">
                        <c:v>16.755828000000001</c:v>
                      </c:pt>
                      <c:pt idx="86">
                        <c:v>17.220535000000002</c:v>
                      </c:pt>
                      <c:pt idx="87">
                        <c:v>19.363669818181819</c:v>
                      </c:pt>
                      <c:pt idx="88">
                        <c:v>18.392737818181818</c:v>
                      </c:pt>
                      <c:pt idx="89">
                        <c:v>18.077602272727272</c:v>
                      </c:pt>
                      <c:pt idx="90">
                        <c:v>18.556036272727273</c:v>
                      </c:pt>
                      <c:pt idx="91">
                        <c:v>17.023617181818182</c:v>
                      </c:pt>
                      <c:pt idx="92">
                        <c:v>16.644651</c:v>
                      </c:pt>
                      <c:pt idx="93">
                        <c:v>20.939236363636365</c:v>
                      </c:pt>
                      <c:pt idx="94">
                        <c:v>21.169979545454545</c:v>
                      </c:pt>
                      <c:pt idx="95">
                        <c:v>20.265194636363635</c:v>
                      </c:pt>
                      <c:pt idx="96">
                        <c:v>19.093663727272727</c:v>
                      </c:pt>
                      <c:pt idx="97">
                        <c:v>20.862743727272726</c:v>
                      </c:pt>
                      <c:pt idx="98">
                        <c:v>22.261617999999999</c:v>
                      </c:pt>
                      <c:pt idx="99">
                        <c:v>29.295116272727274</c:v>
                      </c:pt>
                      <c:pt idx="100">
                        <c:v>23.777271454545453</c:v>
                      </c:pt>
                      <c:pt idx="101">
                        <c:v>24.885452000000001</c:v>
                      </c:pt>
                      <c:pt idx="102">
                        <c:v>23.040828818181819</c:v>
                      </c:pt>
                      <c:pt idx="103">
                        <c:v>21.988334363636362</c:v>
                      </c:pt>
                      <c:pt idx="104">
                        <c:v>22.931338454545454</c:v>
                      </c:pt>
                      <c:pt idx="105">
                        <c:v>23.046936454545452</c:v>
                      </c:pt>
                      <c:pt idx="106">
                        <c:v>25.014672636363635</c:v>
                      </c:pt>
                      <c:pt idx="107">
                        <c:v>24.470344909090908</c:v>
                      </c:pt>
                      <c:pt idx="108">
                        <c:v>24.455850909090909</c:v>
                      </c:pt>
                      <c:pt idx="109">
                        <c:v>23.296403363636362</c:v>
                      </c:pt>
                      <c:pt idx="110">
                        <c:v>23.377978272727272</c:v>
                      </c:pt>
                      <c:pt idx="111">
                        <c:v>26.544401727272728</c:v>
                      </c:pt>
                      <c:pt idx="112">
                        <c:v>25.99711827272727</c:v>
                      </c:pt>
                      <c:pt idx="113">
                        <c:v>26.08507918181818</c:v>
                      </c:pt>
                      <c:pt idx="114">
                        <c:v>23.753678181818181</c:v>
                      </c:pt>
                      <c:pt idx="115">
                        <c:v>22.085413727272726</c:v>
                      </c:pt>
                      <c:pt idx="116">
                        <c:v>21.145097272727273</c:v>
                      </c:pt>
                      <c:pt idx="117">
                        <c:v>20.26738790909091</c:v>
                      </c:pt>
                      <c:pt idx="118">
                        <c:v>22.594515000000001</c:v>
                      </c:pt>
                      <c:pt idx="119">
                        <c:v>23.131917636363639</c:v>
                      </c:pt>
                      <c:pt idx="120">
                        <c:v>24.341638727272723</c:v>
                      </c:pt>
                      <c:pt idx="121">
                        <c:v>24.782896818181818</c:v>
                      </c:pt>
                      <c:pt idx="122">
                        <c:v>24.213657363636365</c:v>
                      </c:pt>
                      <c:pt idx="123">
                        <c:v>22.008543454545453</c:v>
                      </c:pt>
                      <c:pt idx="124">
                        <c:v>22.329976272727272</c:v>
                      </c:pt>
                      <c:pt idx="125">
                        <c:v>23.571987818181817</c:v>
                      </c:pt>
                      <c:pt idx="126">
                        <c:v>22.493178545454548</c:v>
                      </c:pt>
                      <c:pt idx="127">
                        <c:v>24.356281454545456</c:v>
                      </c:pt>
                      <c:pt idx="128">
                        <c:v>23.53271909090909</c:v>
                      </c:pt>
                      <c:pt idx="129">
                        <c:v>21.561183545454547</c:v>
                      </c:pt>
                      <c:pt idx="130">
                        <c:v>20.880525545454546</c:v>
                      </c:pt>
                      <c:pt idx="131">
                        <c:v>21.576635090909093</c:v>
                      </c:pt>
                      <c:pt idx="132">
                        <c:v>22.754950181818181</c:v>
                      </c:pt>
                      <c:pt idx="133">
                        <c:v>23.176322727272726</c:v>
                      </c:pt>
                      <c:pt idx="134">
                        <c:v>24.113399363636365</c:v>
                      </c:pt>
                      <c:pt idx="135">
                        <c:v>24.123653545454545</c:v>
                      </c:pt>
                      <c:pt idx="136">
                        <c:v>23.445070363636365</c:v>
                      </c:pt>
                      <c:pt idx="137">
                        <c:v>20.819205363636364</c:v>
                      </c:pt>
                      <c:pt idx="138">
                        <c:v>20.693426272727272</c:v>
                      </c:pt>
                      <c:pt idx="139">
                        <c:v>23.15296290909091</c:v>
                      </c:pt>
                      <c:pt idx="140">
                        <c:v>22.523546909090907</c:v>
                      </c:pt>
                      <c:pt idx="141">
                        <c:v>22.483423545454546</c:v>
                      </c:pt>
                      <c:pt idx="142">
                        <c:v>21.731800909090907</c:v>
                      </c:pt>
                      <c:pt idx="143">
                        <c:v>20.350022636363633</c:v>
                      </c:pt>
                      <c:pt idx="144">
                        <c:v>19.392617363636361</c:v>
                      </c:pt>
                      <c:pt idx="145">
                        <c:v>19.639517636363635</c:v>
                      </c:pt>
                      <c:pt idx="146">
                        <c:v>20.532395545454545</c:v>
                      </c:pt>
                      <c:pt idx="147">
                        <c:v>22.599200181818183</c:v>
                      </c:pt>
                      <c:pt idx="148">
                        <c:v>23.303860545454548</c:v>
                      </c:pt>
                      <c:pt idx="149">
                        <c:v>22.97746309090909</c:v>
                      </c:pt>
                      <c:pt idx="150">
                        <c:v>22.19676881818182</c:v>
                      </c:pt>
                      <c:pt idx="151">
                        <c:v>20.667676818181821</c:v>
                      </c:pt>
                      <c:pt idx="152">
                        <c:v>20.346644727272725</c:v>
                      </c:pt>
                      <c:pt idx="153">
                        <c:v>21.358369363636363</c:v>
                      </c:pt>
                      <c:pt idx="154">
                        <c:v>20.088722090909091</c:v>
                      </c:pt>
                      <c:pt idx="155">
                        <c:v>20.474145818181817</c:v>
                      </c:pt>
                      <c:pt idx="156">
                        <c:v>20.471114636363637</c:v>
                      </c:pt>
                      <c:pt idx="157">
                        <c:v>19.355954818181818</c:v>
                      </c:pt>
                      <c:pt idx="158">
                        <c:v>18.815567181818182</c:v>
                      </c:pt>
                      <c:pt idx="159">
                        <c:v>19.470442363636362</c:v>
                      </c:pt>
                      <c:pt idx="160">
                        <c:v>23.336410545454548</c:v>
                      </c:pt>
                      <c:pt idx="161">
                        <c:v>22.269975636363636</c:v>
                      </c:pt>
                      <c:pt idx="162">
                        <c:v>22.541140636363636</c:v>
                      </c:pt>
                      <c:pt idx="163">
                        <c:v>22.564419999999998</c:v>
                      </c:pt>
                      <c:pt idx="164">
                        <c:v>21.699177272727272</c:v>
                      </c:pt>
                      <c:pt idx="165">
                        <c:v>20.302515818181817</c:v>
                      </c:pt>
                      <c:pt idx="166">
                        <c:v>20.321200818181818</c:v>
                      </c:pt>
                      <c:pt idx="167">
                        <c:v>22.230606090909092</c:v>
                      </c:pt>
                      <c:pt idx="168">
                        <c:v>21.981984727272728</c:v>
                      </c:pt>
                      <c:pt idx="169">
                        <c:v>22.947434363636365</c:v>
                      </c:pt>
                      <c:pt idx="170">
                        <c:v>21.209757181818183</c:v>
                      </c:pt>
                      <c:pt idx="171">
                        <c:v>20.964920090909089</c:v>
                      </c:pt>
                      <c:pt idx="172">
                        <c:v>19.365587090909091</c:v>
                      </c:pt>
                      <c:pt idx="173">
                        <c:v>20.20122390909091</c:v>
                      </c:pt>
                      <c:pt idx="174">
                        <c:v>21.96834190909091</c:v>
                      </c:pt>
                      <c:pt idx="175">
                        <c:v>20.928025818181819</c:v>
                      </c:pt>
                      <c:pt idx="176">
                        <c:v>19.808404363636367</c:v>
                      </c:pt>
                      <c:pt idx="177">
                        <c:v>19.866535181818183</c:v>
                      </c:pt>
                      <c:pt idx="178">
                        <c:v>19.640308272727271</c:v>
                      </c:pt>
                      <c:pt idx="179">
                        <c:v>17.921212909090912</c:v>
                      </c:pt>
                      <c:pt idx="180">
                        <c:v>17.971985909090911</c:v>
                      </c:pt>
                      <c:pt idx="181">
                        <c:v>21.235682181818181</c:v>
                      </c:pt>
                    </c:numCache>
                  </c:numRef>
                </c:val>
                <c:smooth val="0"/>
                <c:extLst>
                  <c:ext xmlns:c16="http://schemas.microsoft.com/office/drawing/2014/chart" uri="{C3380CC4-5D6E-409C-BE32-E72D297353CC}">
                    <c16:uniqueId val="{00000000-3B81-416B-A86A-118D863268A2}"/>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'DM &amp; Ind Figure 16 &amp; 17'!$C$4</c15:sqref>
                        </c15:formulaRef>
                      </c:ext>
                    </c:extLst>
                    <c:strCache>
                      <c:ptCount val="1"/>
                      <c:pt idx="0">
                        <c:v>2025/26</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'DM &amp; Ind Figure 16 &amp; 17'!$A$5:$A$186</c15:sqref>
                        </c15:formulaRef>
                      </c:ext>
                    </c:extLst>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extLst xmlns:c15="http://schemas.microsoft.com/office/drawing/2012/chart">
                      <c:ext xmlns:c15="http://schemas.microsoft.com/office/drawing/2012/chart" uri="{02D57815-91ED-43cb-92C2-25804820EDAC}">
                        <c15:formulaRef>
                          <c15:sqref>'DM &amp; Ind Figure 16 &amp; 17'!$C$5:$C$186</c15:sqref>
                        </c15:formulaRef>
                      </c:ext>
                    </c:extLst>
                    <c:numCache>
                      <c:formatCode>0</c:formatCode>
                      <c:ptCount val="182"/>
                      <c:pt idx="0">
                        <c:v>18.887669818181816</c:v>
                      </c:pt>
                      <c:pt idx="1">
                        <c:v>19.182735000000001</c:v>
                      </c:pt>
                      <c:pt idx="2">
                        <c:v>18.536580272727274</c:v>
                      </c:pt>
                      <c:pt idx="3">
                        <c:v>16.723826727272726</c:v>
                      </c:pt>
                      <c:pt idx="4">
                        <c:v>17.227561363636362</c:v>
                      </c:pt>
                      <c:pt idx="5">
                        <c:v>18.92315718181818</c:v>
                      </c:pt>
                      <c:pt idx="6">
                        <c:v>20.067312545454545</c:v>
                      </c:pt>
                      <c:pt idx="7">
                        <c:v>20.830698636363636</c:v>
                      </c:pt>
                      <c:pt idx="8">
                        <c:v>20.107599818181818</c:v>
                      </c:pt>
                      <c:pt idx="9">
                        <c:v>20.225207272727271</c:v>
                      </c:pt>
                      <c:pt idx="10">
                        <c:v>18.657176454545453</c:v>
                      </c:pt>
                      <c:pt idx="11">
                        <c:v>18.668433181818184</c:v>
                      </c:pt>
                      <c:pt idx="12">
                        <c:v>21.762164363636362</c:v>
                      </c:pt>
                      <c:pt idx="13">
                        <c:v>21.647162272727272</c:v>
                      </c:pt>
                      <c:pt idx="14">
                        <c:v>20.987613454545453</c:v>
                      </c:pt>
                      <c:pt idx="15">
                        <c:v>20.722617636363633</c:v>
                      </c:pt>
                      <c:pt idx="16">
                        <c:v>19.869430909090909</c:v>
                      </c:pt>
                      <c:pt idx="17">
                        <c:v>17.511950636363636</c:v>
                      </c:pt>
                      <c:pt idx="18">
                        <c:v>17.210387818181818</c:v>
                      </c:pt>
                      <c:pt idx="19">
                        <c:v>19.248642909090908</c:v>
                      </c:pt>
                      <c:pt idx="20">
                        <c:v>18.197995636363636</c:v>
                      </c:pt>
                      <c:pt idx="21">
                        <c:v>20.428020454545457</c:v>
                      </c:pt>
                      <c:pt idx="22">
                        <c:v>19.129624545454547</c:v>
                      </c:pt>
                      <c:pt idx="23">
                        <c:v>18.446516272727273</c:v>
                      </c:pt>
                      <c:pt idx="24">
                        <c:v>18.69121881818182</c:v>
                      </c:pt>
                      <c:pt idx="25">
                        <c:v>17.392798454545456</c:v>
                      </c:pt>
                      <c:pt idx="26">
                        <c:v>19.094550545454545</c:v>
                      </c:pt>
                      <c:pt idx="27">
                        <c:v>18.085471181818182</c:v>
                      </c:pt>
                      <c:pt idx="28">
                        <c:v>20.605457272727271</c:v>
                      </c:pt>
                      <c:pt idx="29">
                        <c:v>19.936733363636364</c:v>
                      </c:pt>
                      <c:pt idx="30">
                        <c:v>18.945086636363641</c:v>
                      </c:pt>
                      <c:pt idx="31">
                        <c:v>18.771576909090907</c:v>
                      </c:pt>
                      <c:pt idx="32">
                        <c:v>18.826348181818179</c:v>
                      </c:pt>
                      <c:pt idx="33">
                        <c:v>19.162742727272729</c:v>
                      </c:pt>
                      <c:pt idx="34">
                        <c:v>19.755990545454548</c:v>
                      </c:pt>
                      <c:pt idx="35">
                        <c:v>19.560777272727268</c:v>
                      </c:pt>
                      <c:pt idx="36">
                        <c:v>20.586741272727274</c:v>
                      </c:pt>
                      <c:pt idx="37">
                        <c:v>20.471173999999998</c:v>
                      </c:pt>
                      <c:pt idx="38">
                        <c:v>19.353362181818181</c:v>
                      </c:pt>
                      <c:pt idx="39">
                        <c:v>18.945765727272729</c:v>
                      </c:pt>
                      <c:pt idx="40">
                        <c:v>20.281838090909094</c:v>
                      </c:pt>
                      <c:pt idx="41">
                        <c:v>19.965894545454546</c:v>
                      </c:pt>
                      <c:pt idx="42">
                        <c:v>19.181097090909091</c:v>
                      </c:pt>
                      <c:pt idx="43">
                        <c:v>20.605126727272726</c:v>
                      </c:pt>
                      <c:pt idx="44">
                        <c:v>20.148077727272728</c:v>
                      </c:pt>
                      <c:pt idx="45">
                        <c:v>19.68727927272727</c:v>
                      </c:pt>
                      <c:pt idx="46">
                        <c:v>20.133340999999998</c:v>
                      </c:pt>
                      <c:pt idx="47">
                        <c:v>21.682176636363636</c:v>
                      </c:pt>
                      <c:pt idx="48">
                        <c:v>23.073097454545454</c:v>
                      </c:pt>
                      <c:pt idx="49">
                        <c:v>22.296319909090908</c:v>
                      </c:pt>
                      <c:pt idx="50">
                        <c:v>25.606038545454545</c:v>
                      </c:pt>
                      <c:pt idx="51">
                        <c:v>25.598319727272727</c:v>
                      </c:pt>
                      <c:pt idx="52">
                        <c:v>20.283760545454545</c:v>
                      </c:pt>
                      <c:pt idx="53">
                        <c:v>18.567223909090909</c:v>
                      </c:pt>
                      <c:pt idx="54">
                        <c:v>22.521645363636363</c:v>
                      </c:pt>
                      <c:pt idx="55">
                        <c:v>24.497486363636362</c:v>
                      </c:pt>
                      <c:pt idx="56">
                        <c:v>24.147737727272727</c:v>
                      </c:pt>
                      <c:pt idx="57">
                        <c:v>20.556259909090908</c:v>
                      </c:pt>
                      <c:pt idx="58">
                        <c:v>21.078710545454545</c:v>
                      </c:pt>
                      <c:pt idx="59">
                        <c:v>18.391378090909093</c:v>
                      </c:pt>
                      <c:pt idx="60">
                        <c:v>19.144538090909091</c:v>
                      </c:pt>
                      <c:pt idx="61">
                        <c:v>19.955341181818181</c:v>
                      </c:pt>
                      <c:pt idx="62">
                        <c:v>21.888479</c:v>
                      </c:pt>
                      <c:pt idx="63">
                        <c:v>22.812068909090911</c:v>
                      </c:pt>
                      <c:pt idx="64">
                        <c:v>23.038779909090909</c:v>
                      </c:pt>
                      <c:pt idx="65">
                        <c:v>20.767494636363637</c:v>
                      </c:pt>
                      <c:pt idx="66">
                        <c:v>17.431202181818179</c:v>
                      </c:pt>
                      <c:pt idx="67">
                        <c:v>18.046278636363635</c:v>
                      </c:pt>
                      <c:pt idx="68">
                        <c:v>19.932063090909089</c:v>
                      </c:pt>
                      <c:pt idx="69">
                        <c:v>20.628987000000002</c:v>
                      </c:pt>
                      <c:pt idx="70">
                        <c:v>20.724675818181819</c:v>
                      </c:pt>
                      <c:pt idx="71">
                        <c:v>20.925233818181816</c:v>
                      </c:pt>
                      <c:pt idx="72">
                        <c:v>22.376555272727273</c:v>
                      </c:pt>
                      <c:pt idx="73">
                        <c:v>21.003208272727271</c:v>
                      </c:pt>
                      <c:pt idx="74">
                        <c:v>19.705241818181818</c:v>
                      </c:pt>
                      <c:pt idx="75">
                        <c:v>21.046657636363637</c:v>
                      </c:pt>
                      <c:pt idx="76">
                        <c:v>24.402722272727274</c:v>
                      </c:pt>
                      <c:pt idx="77">
                        <c:v>21.291496727272726</c:v>
                      </c:pt>
                      <c:pt idx="78">
                        <c:v>20.521996909090909</c:v>
                      </c:pt>
                      <c:pt idx="79">
                        <c:v>20.523477454545457</c:v>
                      </c:pt>
                      <c:pt idx="80">
                        <c:v>19.547267454545455</c:v>
                      </c:pt>
                      <c:pt idx="81">
                        <c:v>17.512376272727273</c:v>
                      </c:pt>
                      <c:pt idx="82">
                        <c:v>19.467542545454545</c:v>
                      </c:pt>
                      <c:pt idx="83">
                        <c:v>16.560239090909089</c:v>
                      </c:pt>
                      <c:pt idx="84">
                        <c:v>14.288735727272726</c:v>
                      </c:pt>
                      <c:pt idx="85">
                        <c:v>14.023173636363637</c:v>
                      </c:pt>
                      <c:pt idx="86">
                        <c:v>15.351705454545456</c:v>
                      </c:pt>
                      <c:pt idx="87">
                        <c:v>16.139705727272727</c:v>
                      </c:pt>
                      <c:pt idx="88">
                        <c:v>16.80896845454545</c:v>
                      </c:pt>
                      <c:pt idx="89">
                        <c:v>17.966575545454546</c:v>
                      </c:pt>
                      <c:pt idx="90">
                        <c:v>17.831181000000001</c:v>
                      </c:pt>
                      <c:pt idx="91">
                        <c:v>16.544654818181819</c:v>
                      </c:pt>
                      <c:pt idx="92">
                        <c:v>15.652066727272727</c:v>
                      </c:pt>
                      <c:pt idx="93">
                        <c:v>20.186533999999998</c:v>
                      </c:pt>
                      <c:pt idx="94">
                        <c:v>20.153360545454543</c:v>
                      </c:pt>
                      <c:pt idx="95">
                        <c:v>20.702302363636363</c:v>
                      </c:pt>
                      <c:pt idx="96">
                        <c:v>24.702008090909089</c:v>
                      </c:pt>
                      <c:pt idx="97">
                        <c:v>24.839878727272726</c:v>
                      </c:pt>
                      <c:pt idx="98">
                        <c:v>23.539015272727273</c:v>
                      </c:pt>
                      <c:pt idx="99">
                        <c:v>25.298330545454547</c:v>
                      </c:pt>
                      <c:pt idx="100">
                        <c:v>22.550969545454546</c:v>
                      </c:pt>
                      <c:pt idx="101">
                        <c:v>22.246071090909091</c:v>
                      </c:pt>
                      <c:pt idx="102">
                        <c:v>20.377307818181819</c:v>
                      </c:pt>
                      <c:pt idx="103">
                        <c:v>20.817154363636362</c:v>
                      </c:pt>
                      <c:pt idx="104">
                        <c:v>22.781041909090909</c:v>
                      </c:pt>
                      <c:pt idx="105">
                        <c:v>24.110789</c:v>
                      </c:pt>
                      <c:pt idx="106">
                        <c:v>24.289732999999998</c:v>
                      </c:pt>
                      <c:pt idx="107">
                        <c:v>23.282487090909093</c:v>
                      </c:pt>
                      <c:pt idx="108">
                        <c:v>21.830812909090909</c:v>
                      </c:pt>
                      <c:pt idx="109">
                        <c:v>22.110934636363638</c:v>
                      </c:pt>
                      <c:pt idx="110">
                        <c:v>24.679454909090907</c:v>
                      </c:pt>
                      <c:pt idx="111">
                        <c:v>23.010773454545454</c:v>
                      </c:pt>
                      <c:pt idx="112">
                        <c:v>20.612306</c:v>
                      </c:pt>
                      <c:pt idx="113">
                        <c:v>21.806153999999999</c:v>
                      </c:pt>
                      <c:pt idx="114">
                        <c:v>21.11790809090909</c:v>
                      </c:pt>
                      <c:pt idx="115">
                        <c:v>19.246553181818182</c:v>
                      </c:pt>
                      <c:pt idx="116">
                        <c:v>20.969002636363637</c:v>
                      </c:pt>
                      <c:pt idx="117">
                        <c:v>22.767497363636362</c:v>
                      </c:pt>
                      <c:pt idx="118">
                        <c:v>20.852964636363634</c:v>
                      </c:pt>
                      <c:pt idx="119">
                        <c:v>23.788421545454547</c:v>
                      </c:pt>
                      <c:pt idx="120">
                        <c:v>24.220084272727274</c:v>
                      </c:pt>
                      <c:pt idx="121">
                        <c:v>20.412200272727272</c:v>
                      </c:pt>
                      <c:pt idx="122">
                        <c:v>19.113747727272727</c:v>
                      </c:pt>
                      <c:pt idx="123">
                        <c:v>20.51973809090909</c:v>
                      </c:pt>
                      <c:pt idx="124">
                        <c:v>20.275546363636366</c:v>
                      </c:pt>
                      <c:pt idx="125">
                        <c:v>22.074868090909092</c:v>
                      </c:pt>
                      <c:pt idx="126">
                        <c:v>22.276960000000003</c:v>
                      </c:pt>
                      <c:pt idx="127">
                        <c:v>21.096291272727274</c:v>
                      </c:pt>
                      <c:pt idx="128">
                        <c:v>22.522542727272729</c:v>
                      </c:pt>
                      <c:pt idx="129">
                        <c:v>20.24737990909091</c:v>
                      </c:pt>
                      <c:pt idx="130">
                        <c:v>20.839057545454548</c:v>
                      </c:pt>
                      <c:pt idx="131">
                        <c:v>22.952755363636363</c:v>
                      </c:pt>
                      <c:pt idx="132">
                        <c:v>21.788241909090907</c:v>
                      </c:pt>
                      <c:pt idx="133">
                        <c:v>21.527715545454544</c:v>
                      </c:pt>
                      <c:pt idx="134">
                        <c:v>21.692954454545454</c:v>
                      </c:pt>
                      <c:pt idx="135">
                        <c:v>23.153297454545452</c:v>
                      </c:pt>
                      <c:pt idx="136">
                        <c:v>22.543241999999999</c:v>
                      </c:pt>
                      <c:pt idx="137">
                        <c:v>19.582606545454546</c:v>
                      </c:pt>
                      <c:pt idx="138">
                        <c:v>21.895709909090911</c:v>
                      </c:pt>
                      <c:pt idx="139">
                        <c:v>22.982101545454544</c:v>
                      </c:pt>
                      <c:pt idx="140">
                        <c:v>22.284639909090906</c:v>
                      </c:pt>
                      <c:pt idx="141">
                        <c:v>25.765969545454546</c:v>
                      </c:pt>
                      <c:pt idx="142">
                        <c:v>21.16151409090909</c:v>
                      </c:pt>
                      <c:pt idx="143">
                        <c:v>19.404866363636366</c:v>
                      </c:pt>
                      <c:pt idx="144">
                        <c:v>18.252308090909089</c:v>
                      </c:pt>
                      <c:pt idx="145">
                        <c:v>21.005099909090909</c:v>
                      </c:pt>
                      <c:pt idx="146">
                        <c:v>21.173944454545452</c:v>
                      </c:pt>
                      <c:pt idx="147">
                        <c:v>21.416205090909092</c:v>
                      </c:pt>
                      <c:pt idx="148">
                        <c:v>19.358924272727272</c:v>
                      </c:pt>
                      <c:pt idx="149">
                        <c:v>20.358893272727272</c:v>
                      </c:pt>
                      <c:pt idx="150">
                        <c:v>19.560356727272726</c:v>
                      </c:pt>
                      <c:pt idx="151">
                        <c:v>18.000531727272726</c:v>
                      </c:pt>
                      <c:pt idx="152">
                        <c:v>20.922144636363633</c:v>
                      </c:pt>
                      <c:pt idx="153">
                        <c:v>23.222409545454546</c:v>
                      </c:pt>
                      <c:pt idx="154">
                        <c:v>21.756352818181821</c:v>
                      </c:pt>
                      <c:pt idx="155">
                        <c:v>20.468315</c:v>
                      </c:pt>
                      <c:pt idx="156">
                        <c:v>22.72278309090909</c:v>
                      </c:pt>
                      <c:pt idx="157">
                        <c:v>20.027959727272727</c:v>
                      </c:pt>
                      <c:pt idx="158">
                        <c:v>19.674797545454545</c:v>
                      </c:pt>
                      <c:pt idx="159">
                        <c:v>21.916153454545451</c:v>
                      </c:pt>
                      <c:pt idx="160">
                        <c:v>19.338463999999998</c:v>
                      </c:pt>
                      <c:pt idx="161">
                        <c:v>18.570879090909092</c:v>
                      </c:pt>
                      <c:pt idx="162">
                        <c:v>19.819960909090909</c:v>
                      </c:pt>
                      <c:pt idx="163">
                        <c:v>20.897523636363637</c:v>
                      </c:pt>
                      <c:pt idx="164">
                        <c:v>19.750801545454546</c:v>
                      </c:pt>
                      <c:pt idx="165">
                        <c:v>18.029345454545453</c:v>
                      </c:pt>
                      <c:pt idx="166">
                        <c:v>19.68195963636364</c:v>
                      </c:pt>
                      <c:pt idx="167">
                        <c:v>20.147226999999997</c:v>
                      </c:pt>
                      <c:pt idx="168">
                        <c:v>20.700232818181817</c:v>
                      </c:pt>
                      <c:pt idx="169">
                        <c:v>20.970119363636364</c:v>
                      </c:pt>
                      <c:pt idx="170">
                        <c:v>20.282363999999998</c:v>
                      </c:pt>
                      <c:pt idx="171">
                        <c:v>18.915280454545453</c:v>
                      </c:pt>
                      <c:pt idx="172">
                        <c:v>19.645630363636364</c:v>
                      </c:pt>
                      <c:pt idx="173">
                        <c:v>20.07066709090909</c:v>
                      </c:pt>
                      <c:pt idx="174">
                        <c:v>18.748572272727273</c:v>
                      </c:pt>
                      <c:pt idx="175">
                        <c:v>20.472698818181819</c:v>
                      </c:pt>
                      <c:pt idx="176">
                        <c:v>19.990927181818183</c:v>
                      </c:pt>
                      <c:pt idx="177">
                        <c:v>19.502796818181821</c:v>
                      </c:pt>
                      <c:pt idx="178">
                        <c:v>17.447154363636361</c:v>
                      </c:pt>
                      <c:pt idx="179">
                        <c:v>17.710816545454545</c:v>
                      </c:pt>
                      <c:pt idx="180">
                        <c:v>19.414477909090909</c:v>
                      </c:pt>
                      <c:pt idx="181">
                        <c:v>19.739377818181818</c:v>
                      </c:pt>
                    </c:numCache>
                  </c:numRef>
                </c:val>
                <c:smooth val="0"/>
                <c:extLst xmlns:c15="http://schemas.microsoft.com/office/drawing/2012/chart">
                  <c:ext xmlns:c16="http://schemas.microsoft.com/office/drawing/2014/chart" uri="{C3380CC4-5D6E-409C-BE32-E72D297353CC}">
                    <c16:uniqueId val="{00000001-3B81-416B-A86A-118D863268A2}"/>
                  </c:ext>
                </c:extLst>
              </c15:ser>
            </c15:filteredLineSeries>
          </c:ext>
        </c:extLst>
      </c:lineChart>
      <c:dateAx>
        <c:axId val="92183680"/>
        <c:scaling>
          <c:orientation val="minMax"/>
        </c:scaling>
        <c:delete val="0"/>
        <c:axPos val="b"/>
        <c:numFmt formatCode="d\-m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92167360"/>
        <c:crosses val="autoZero"/>
        <c:auto val="1"/>
        <c:lblOffset val="100"/>
        <c:baseTimeUnit val="days"/>
      </c:dateAx>
      <c:valAx>
        <c:axId val="921673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latin typeface="Tenorite" panose="00000500000000000000" pitchFamily="2" charset="0"/>
                  </a:rPr>
                  <a:t>bcm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92183680"/>
        <c:crosses val="autoZero"/>
        <c:crossBetween val="between"/>
        <c:dispUnits>
          <c:builtInUnit val="thousands"/>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tx>
            <c:strRef>
              <c:f>'Key Stats Figure 1'!$S$48</c:f>
              <c:strCache>
                <c:ptCount val="1"/>
                <c:pt idx="0">
                  <c:v>2025/26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E92-416E-974F-3D455D19E0E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8E92-416E-974F-3D455D19E0E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3-8E92-416E-974F-3D455D19E0E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4-8E92-416E-974F-3D455D19E0E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5-8E92-416E-974F-3D455D19E0E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6-8E92-416E-974F-3D455D19E0E7}"/>
              </c:ext>
            </c:extLst>
          </c:dPt>
          <c:dLbls>
            <c:dLbl>
              <c:idx val="0"/>
              <c:tx>
                <c:rich>
                  <a:bodyPr/>
                  <a:lstStyle/>
                  <a:p>
                    <a:fld id="{5FCC81AE-8570-4391-B86B-DA3D6E92E9D2}" type="CELLRANGE">
                      <a:rPr lang="en-US"/>
                      <a:pPr/>
                      <a:t>[CELLRANGE]</a:t>
                    </a:fld>
                    <a:endParaRPr lang="en-US" baseline="0"/>
                  </a:p>
                  <a:p>
                    <a:fld id="{CC9DCC2D-83FD-4410-A61A-BD2294C182CF}" type="PERCENTAGE">
                      <a:rPr lang="en-US"/>
                      <a:pPr/>
                      <a:t>[PERCENTAGE]</a:t>
                    </a:fld>
                    <a:endParaRPr lang="en-GB"/>
                  </a:p>
                </c:rich>
              </c:tx>
              <c:showLegendKey val="0"/>
              <c:showVal val="0"/>
              <c:showCatName val="0"/>
              <c:showSerName val="0"/>
              <c:showPercent val="1"/>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8E92-416E-974F-3D455D19E0E7}"/>
                </c:ext>
              </c:extLst>
            </c:dLbl>
            <c:dLbl>
              <c:idx val="1"/>
              <c:tx>
                <c:rich>
                  <a:bodyPr/>
                  <a:lstStyle/>
                  <a:p>
                    <a:fld id="{5FF5C1DB-662C-4DB8-90AB-8042B45E1E81}" type="CELLRANGE">
                      <a:rPr lang="en-US"/>
                      <a:pPr/>
                      <a:t>[CELLRANGE]</a:t>
                    </a:fld>
                    <a:endParaRPr lang="en-US" baseline="0"/>
                  </a:p>
                  <a:p>
                    <a:fld id="{D85D6EC3-5D17-4A7A-866A-477A61FDDAB2}" type="PERCENTAGE">
                      <a:rPr lang="en-US"/>
                      <a:pPr/>
                      <a:t>[PERCENTAGE]</a:t>
                    </a:fld>
                    <a:endParaRPr lang="en-GB"/>
                  </a:p>
                </c:rich>
              </c:tx>
              <c:showLegendKey val="0"/>
              <c:showVal val="0"/>
              <c:showCatName val="0"/>
              <c:showSerName val="0"/>
              <c:showPercent val="1"/>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8E92-416E-974F-3D455D19E0E7}"/>
                </c:ext>
              </c:extLst>
            </c:dLbl>
            <c:dLbl>
              <c:idx val="2"/>
              <c:tx>
                <c:rich>
                  <a:bodyPr/>
                  <a:lstStyle/>
                  <a:p>
                    <a:fld id="{996F88A7-D313-4022-91F6-3F22F8337064}" type="CELLRANGE">
                      <a:rPr lang="en-US"/>
                      <a:pPr/>
                      <a:t>[CELLRANGE]</a:t>
                    </a:fld>
                    <a:endParaRPr lang="en-US" baseline="0"/>
                  </a:p>
                  <a:p>
                    <a:fld id="{A9C3A300-8918-4CF0-A3CF-A46F54FE3B0B}" type="PERCENTAGE">
                      <a:rPr lang="en-US"/>
                      <a:pPr/>
                      <a:t>[PERCENTAGE]</a:t>
                    </a:fld>
                    <a:endParaRPr lang="en-GB"/>
                  </a:p>
                </c:rich>
              </c:tx>
              <c:showLegendKey val="0"/>
              <c:showVal val="0"/>
              <c:showCatName val="0"/>
              <c:showSerName val="0"/>
              <c:showPercent val="1"/>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8E92-416E-974F-3D455D19E0E7}"/>
                </c:ext>
              </c:extLst>
            </c:dLbl>
            <c:dLbl>
              <c:idx val="3"/>
              <c:tx>
                <c:rich>
                  <a:bodyPr/>
                  <a:lstStyle/>
                  <a:p>
                    <a:fld id="{8D889E72-A005-484E-BF9A-A5933CAF6548}" type="CELLRANGE">
                      <a:rPr lang="en-US"/>
                      <a:pPr/>
                      <a:t>[CELLRANGE]</a:t>
                    </a:fld>
                    <a:endParaRPr lang="en-US" baseline="0"/>
                  </a:p>
                  <a:p>
                    <a:fld id="{471DB707-8591-4188-8944-CF46BA620BC2}" type="PERCENTAGE">
                      <a:rPr lang="en-US"/>
                      <a:pPr/>
                      <a:t>[PERCENTAGE]</a:t>
                    </a:fld>
                    <a:endParaRPr lang="en-GB"/>
                  </a:p>
                </c:rich>
              </c:tx>
              <c:showLegendKey val="0"/>
              <c:showVal val="0"/>
              <c:showCatName val="0"/>
              <c:showSerName val="0"/>
              <c:showPercent val="1"/>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8E92-416E-974F-3D455D19E0E7}"/>
                </c:ext>
              </c:extLst>
            </c:dLbl>
            <c:dLbl>
              <c:idx val="4"/>
              <c:layout>
                <c:manualLayout>
                  <c:x val="-4.8272357723577283E-2"/>
                  <c:y val="-9.836065573770493E-2"/>
                </c:manualLayout>
              </c:layout>
              <c:tx>
                <c:rich>
                  <a:bodyPr/>
                  <a:lstStyle/>
                  <a:p>
                    <a:fld id="{42D0EAF9-DC8F-4EF7-A20D-F269463C0642}" type="CELLRANGE">
                      <a:rPr lang="en-US"/>
                      <a:pPr/>
                      <a:t>[CELLRANGE]</a:t>
                    </a:fld>
                    <a:endParaRPr lang="en-US" baseline="0"/>
                  </a:p>
                  <a:p>
                    <a:fld id="{A60EEBBF-BB5D-4235-9C39-23C7248B3513}" type="PERCENTAGE">
                      <a:rPr lang="en-US"/>
                      <a:pPr/>
                      <a:t>[PERCENTAGE]</a:t>
                    </a:fld>
                    <a:endParaRPr lang="en-GB"/>
                  </a:p>
                </c:rich>
              </c:tx>
              <c:showLegendKey val="0"/>
              <c:showVal val="0"/>
              <c:showCatName val="0"/>
              <c:showSerName val="0"/>
              <c:showPercent val="1"/>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8E92-416E-974F-3D455D19E0E7}"/>
                </c:ext>
              </c:extLst>
            </c:dLbl>
            <c:dLbl>
              <c:idx val="5"/>
              <c:layout>
                <c:manualLayout>
                  <c:x val="2.5406504065039717E-3"/>
                  <c:y val="-9.4717668488160295E-2"/>
                </c:manualLayout>
              </c:layout>
              <c:tx>
                <c:rich>
                  <a:bodyPr/>
                  <a:lstStyle/>
                  <a:p>
                    <a:fld id="{EDEBF7C3-CEE7-4259-9B8B-8A482A14E84D}" type="CELLRANGE">
                      <a:rPr lang="en-US"/>
                      <a:pPr/>
                      <a:t>[CELLRANGE]</a:t>
                    </a:fld>
                    <a:endParaRPr lang="en-US" baseline="0"/>
                  </a:p>
                  <a:p>
                    <a:fld id="{9B8F4F22-3D5F-4E56-A793-0291D1F86C64}" type="PERCENTAGE">
                      <a:rPr lang="en-US"/>
                      <a:pPr/>
                      <a:t>[PERCENTAGE]</a:t>
                    </a:fld>
                    <a:endParaRPr lang="en-GB"/>
                  </a:p>
                </c:rich>
              </c:tx>
              <c:showLegendKey val="0"/>
              <c:showVal val="0"/>
              <c:showCatName val="0"/>
              <c:showSerName val="0"/>
              <c:showPercent val="1"/>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8E92-416E-974F-3D455D19E0E7}"/>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Tenorite" panose="00000500000000000000" pitchFamily="2" charset="0"/>
                    <a:ea typeface="+mn-ea"/>
                    <a:cs typeface="+mn-cs"/>
                  </a:defRPr>
                </a:pPr>
                <a:endParaRPr lang="en-US"/>
              </a:p>
            </c:txPr>
            <c:showLegendKey val="0"/>
            <c:showVal val="0"/>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cat>
            <c:strRef>
              <c:f>'Key Stats Figure 1'!$R$49:$R$54</c:f>
              <c:strCache>
                <c:ptCount val="6"/>
                <c:pt idx="0">
                  <c:v>NDM</c:v>
                </c:pt>
                <c:pt idx="1">
                  <c:v>Electricity generation</c:v>
                </c:pt>
                <c:pt idx="2">
                  <c:v>DM &amp; Industrial</c:v>
                </c:pt>
                <c:pt idx="3">
                  <c:v>Exports to Ireland</c:v>
                </c:pt>
                <c:pt idx="4">
                  <c:v>Exports to continental Europe</c:v>
                </c:pt>
                <c:pt idx="5">
                  <c:v>GB storage injection</c:v>
                </c:pt>
              </c:strCache>
            </c:strRef>
          </c:cat>
          <c:val>
            <c:numRef>
              <c:f>'Key Stats Figure 1'!$S$49:$S$54</c:f>
              <c:numCache>
                <c:formatCode>0.0</c:formatCode>
                <c:ptCount val="6"/>
                <c:pt idx="0">
                  <c:v>26.329124406926375</c:v>
                </c:pt>
                <c:pt idx="1">
                  <c:v>8.5675598289461519</c:v>
                </c:pt>
                <c:pt idx="2">
                  <c:v>3.7058082129794001</c:v>
                </c:pt>
                <c:pt idx="3">
                  <c:v>3.3019774300000018</c:v>
                </c:pt>
                <c:pt idx="4">
                  <c:v>1.4435167400000006</c:v>
                </c:pt>
                <c:pt idx="5">
                  <c:v>2.1017601400000001</c:v>
                </c:pt>
              </c:numCache>
            </c:numRef>
          </c:val>
          <c:extLst>
            <c:ext xmlns:c15="http://schemas.microsoft.com/office/drawing/2012/chart" uri="{02D57815-91ED-43cb-92C2-25804820EDAC}">
              <c15:datalabelsRange>
                <c15:f>'Key Stats Figure 1'!$U$49:$U$54</c15:f>
                <c15:dlblRangeCache>
                  <c:ptCount val="6"/>
                  <c:pt idx="0">
                    <c:v>26.3 bcm</c:v>
                  </c:pt>
                  <c:pt idx="1">
                    <c:v>8.0 bcm</c:v>
                  </c:pt>
                  <c:pt idx="2">
                    <c:v>4.3 bcm</c:v>
                  </c:pt>
                  <c:pt idx="3">
                    <c:v>3.3 bcm</c:v>
                  </c:pt>
                  <c:pt idx="4">
                    <c:v>1.4 bcm</c:v>
                  </c:pt>
                  <c:pt idx="5">
                    <c:v>2.1 bcm</c:v>
                  </c:pt>
                </c15:dlblRangeCache>
              </c15:datalabelsRange>
            </c:ext>
            <c:ext xmlns:c16="http://schemas.microsoft.com/office/drawing/2014/chart" uri="{C3380CC4-5D6E-409C-BE32-E72D297353CC}">
              <c16:uniqueId val="{00000000-8E92-416E-974F-3D455D19E0E7}"/>
            </c:ext>
          </c:extLst>
        </c:ser>
        <c:dLbls>
          <c:showLegendKey val="0"/>
          <c:showVal val="0"/>
          <c:showCatName val="0"/>
          <c:showSerName val="0"/>
          <c:showPercent val="0"/>
          <c:showBubbleSize val="0"/>
          <c:showLeaderLines val="1"/>
        </c:dLbls>
        <c:firstSliceAng val="0"/>
        <c:holeSize val="59"/>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'DM &amp; Ind Figure 16 &amp; 17'!$B$4</c:f>
              <c:strCache>
                <c:ptCount val="1"/>
                <c:pt idx="0">
                  <c:v>2024/25</c:v>
                </c:pt>
              </c:strCache>
            </c:strRef>
          </c:tx>
          <c:spPr>
            <a:ln w="28575" cap="rnd">
              <a:solidFill>
                <a:schemeClr val="accent1"/>
              </a:solidFill>
              <a:round/>
            </a:ln>
            <a:effectLst/>
          </c:spPr>
          <c:marker>
            <c:symbol val="none"/>
          </c:marker>
          <c:cat>
            <c:numRef>
              <c:f>'DM &amp; Ind Figure 16 &amp; 17'!$A$5:$A$186</c:f>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f>'DM &amp; Ind Figure 16 &amp; 17'!$B$5:$B$186</c:f>
              <c:numCache>
                <c:formatCode>0</c:formatCode>
                <c:ptCount val="182"/>
                <c:pt idx="0">
                  <c:v>20.738472909090909</c:v>
                </c:pt>
                <c:pt idx="1">
                  <c:v>19.554125363636363</c:v>
                </c:pt>
                <c:pt idx="2">
                  <c:v>20.898947181818183</c:v>
                </c:pt>
                <c:pt idx="3">
                  <c:v>19.759604454545453</c:v>
                </c:pt>
                <c:pt idx="4">
                  <c:v>18.022481545454546</c:v>
                </c:pt>
                <c:pt idx="5">
                  <c:v>17.447645636363639</c:v>
                </c:pt>
                <c:pt idx="6">
                  <c:v>18.293996</c:v>
                </c:pt>
                <c:pt idx="7">
                  <c:v>19.103320272727274</c:v>
                </c:pt>
                <c:pt idx="8">
                  <c:v>19.726794363636365</c:v>
                </c:pt>
                <c:pt idx="9">
                  <c:v>20.947261636363635</c:v>
                </c:pt>
                <c:pt idx="10">
                  <c:v>21.286416909090907</c:v>
                </c:pt>
                <c:pt idx="11">
                  <c:v>19.594445818181818</c:v>
                </c:pt>
                <c:pt idx="12">
                  <c:v>22.257625454545455</c:v>
                </c:pt>
                <c:pt idx="13">
                  <c:v>23.900868818181817</c:v>
                </c:pt>
                <c:pt idx="14">
                  <c:v>22.291179</c:v>
                </c:pt>
                <c:pt idx="15">
                  <c:v>21.620021545454545</c:v>
                </c:pt>
                <c:pt idx="16">
                  <c:v>21.001834090909089</c:v>
                </c:pt>
                <c:pt idx="17">
                  <c:v>21.602034545454547</c:v>
                </c:pt>
                <c:pt idx="18">
                  <c:v>19.900388545454547</c:v>
                </c:pt>
                <c:pt idx="19">
                  <c:v>18.925304727272728</c:v>
                </c:pt>
                <c:pt idx="20">
                  <c:v>21.923418000000002</c:v>
                </c:pt>
                <c:pt idx="21">
                  <c:v>21.865099454545458</c:v>
                </c:pt>
                <c:pt idx="22">
                  <c:v>20.071562181818184</c:v>
                </c:pt>
                <c:pt idx="23">
                  <c:v>19.69168190909091</c:v>
                </c:pt>
                <c:pt idx="24">
                  <c:v>20.614246454545455</c:v>
                </c:pt>
                <c:pt idx="25">
                  <c:v>20.305058727272726</c:v>
                </c:pt>
                <c:pt idx="26">
                  <c:v>21.122324727272726</c:v>
                </c:pt>
                <c:pt idx="27">
                  <c:v>20.866999363636364</c:v>
                </c:pt>
                <c:pt idx="28">
                  <c:v>21.841692909090909</c:v>
                </c:pt>
                <c:pt idx="29">
                  <c:v>21.26078</c:v>
                </c:pt>
                <c:pt idx="30">
                  <c:v>21.115762181818184</c:v>
                </c:pt>
                <c:pt idx="31">
                  <c:v>22.46059381818182</c:v>
                </c:pt>
                <c:pt idx="32">
                  <c:v>21.659208909090907</c:v>
                </c:pt>
                <c:pt idx="33">
                  <c:v>21.265964818181818</c:v>
                </c:pt>
                <c:pt idx="34">
                  <c:v>23.456501181818183</c:v>
                </c:pt>
                <c:pt idx="35">
                  <c:v>23.96931</c:v>
                </c:pt>
                <c:pt idx="36">
                  <c:v>23.424736363636363</c:v>
                </c:pt>
                <c:pt idx="37">
                  <c:v>23.209171454545455</c:v>
                </c:pt>
                <c:pt idx="38">
                  <c:v>23.391034000000001</c:v>
                </c:pt>
                <c:pt idx="39">
                  <c:v>21.774301272727271</c:v>
                </c:pt>
                <c:pt idx="40">
                  <c:v>21.703458181818181</c:v>
                </c:pt>
                <c:pt idx="41">
                  <c:v>23.095967999999999</c:v>
                </c:pt>
                <c:pt idx="42">
                  <c:v>23.452985727272726</c:v>
                </c:pt>
                <c:pt idx="43">
                  <c:v>25.699727454545453</c:v>
                </c:pt>
                <c:pt idx="44">
                  <c:v>22.532089181818183</c:v>
                </c:pt>
                <c:pt idx="45">
                  <c:v>22.098564545454543</c:v>
                </c:pt>
                <c:pt idx="46">
                  <c:v>20.26120490909091</c:v>
                </c:pt>
                <c:pt idx="47">
                  <c:v>20.288437545454546</c:v>
                </c:pt>
                <c:pt idx="48">
                  <c:v>23.257617818181817</c:v>
                </c:pt>
                <c:pt idx="49">
                  <c:v>22.705494999999999</c:v>
                </c:pt>
                <c:pt idx="50">
                  <c:v>23.946439636363635</c:v>
                </c:pt>
                <c:pt idx="51">
                  <c:v>22.014712545454543</c:v>
                </c:pt>
                <c:pt idx="52">
                  <c:v>23.359900727272727</c:v>
                </c:pt>
                <c:pt idx="53">
                  <c:v>20.725261818181817</c:v>
                </c:pt>
                <c:pt idx="54">
                  <c:v>20.888605181818182</c:v>
                </c:pt>
                <c:pt idx="55">
                  <c:v>23.762052818181818</c:v>
                </c:pt>
                <c:pt idx="56">
                  <c:v>24.597316454545453</c:v>
                </c:pt>
                <c:pt idx="57">
                  <c:v>23.986042818181819</c:v>
                </c:pt>
                <c:pt idx="58">
                  <c:v>24.34861609090909</c:v>
                </c:pt>
                <c:pt idx="59">
                  <c:v>22.024467636363639</c:v>
                </c:pt>
                <c:pt idx="60">
                  <c:v>21.181514818181817</c:v>
                </c:pt>
                <c:pt idx="61">
                  <c:v>20.137350090909091</c:v>
                </c:pt>
                <c:pt idx="62">
                  <c:v>23.849460090909091</c:v>
                </c:pt>
                <c:pt idx="63">
                  <c:v>25.853179818181818</c:v>
                </c:pt>
                <c:pt idx="64">
                  <c:v>25.383090363636363</c:v>
                </c:pt>
                <c:pt idx="65">
                  <c:v>20.95402709090909</c:v>
                </c:pt>
                <c:pt idx="66">
                  <c:v>22.510145363636365</c:v>
                </c:pt>
                <c:pt idx="67">
                  <c:v>21.089597545454545</c:v>
                </c:pt>
                <c:pt idx="68">
                  <c:v>22.20883118181818</c:v>
                </c:pt>
                <c:pt idx="69">
                  <c:v>23.983649727272727</c:v>
                </c:pt>
                <c:pt idx="70">
                  <c:v>24.579578636363635</c:v>
                </c:pt>
                <c:pt idx="71">
                  <c:v>28.053694727272728</c:v>
                </c:pt>
                <c:pt idx="72">
                  <c:v>26.796901272727272</c:v>
                </c:pt>
                <c:pt idx="73">
                  <c:v>25.227277454545455</c:v>
                </c:pt>
                <c:pt idx="74">
                  <c:v>19.371488181818179</c:v>
                </c:pt>
                <c:pt idx="75">
                  <c:v>22.033644363636363</c:v>
                </c:pt>
                <c:pt idx="76">
                  <c:v>22.291233272727272</c:v>
                </c:pt>
                <c:pt idx="77">
                  <c:v>23.161506090909093</c:v>
                </c:pt>
                <c:pt idx="78">
                  <c:v>21.667380363636362</c:v>
                </c:pt>
                <c:pt idx="79">
                  <c:v>21.260038181818182</c:v>
                </c:pt>
                <c:pt idx="80">
                  <c:v>21.674479363636362</c:v>
                </c:pt>
                <c:pt idx="81">
                  <c:v>18.914382272727273</c:v>
                </c:pt>
                <c:pt idx="82">
                  <c:v>17.846313545454546</c:v>
                </c:pt>
                <c:pt idx="83">
                  <c:v>17.418916363636363</c:v>
                </c:pt>
                <c:pt idx="84">
                  <c:v>16.95945309090909</c:v>
                </c:pt>
                <c:pt idx="85">
                  <c:v>16.755828000000001</c:v>
                </c:pt>
                <c:pt idx="86">
                  <c:v>17.220535000000002</c:v>
                </c:pt>
                <c:pt idx="87">
                  <c:v>19.363669818181819</c:v>
                </c:pt>
                <c:pt idx="88">
                  <c:v>18.392737818181818</c:v>
                </c:pt>
                <c:pt idx="89">
                  <c:v>18.077602272727272</c:v>
                </c:pt>
                <c:pt idx="90">
                  <c:v>18.556036272727273</c:v>
                </c:pt>
                <c:pt idx="91">
                  <c:v>17.023617181818182</c:v>
                </c:pt>
                <c:pt idx="92">
                  <c:v>16.644651</c:v>
                </c:pt>
                <c:pt idx="93">
                  <c:v>20.939236363636365</c:v>
                </c:pt>
                <c:pt idx="94">
                  <c:v>21.169979545454545</c:v>
                </c:pt>
                <c:pt idx="95">
                  <c:v>20.265194636363635</c:v>
                </c:pt>
                <c:pt idx="96">
                  <c:v>19.093663727272727</c:v>
                </c:pt>
                <c:pt idx="97">
                  <c:v>20.862743727272726</c:v>
                </c:pt>
                <c:pt idx="98">
                  <c:v>22.261617999999999</c:v>
                </c:pt>
                <c:pt idx="99">
                  <c:v>29.295116272727274</c:v>
                </c:pt>
                <c:pt idx="100">
                  <c:v>23.777271454545453</c:v>
                </c:pt>
                <c:pt idx="101">
                  <c:v>24.885452000000001</c:v>
                </c:pt>
                <c:pt idx="102">
                  <c:v>23.040828818181819</c:v>
                </c:pt>
                <c:pt idx="103">
                  <c:v>21.988334363636362</c:v>
                </c:pt>
                <c:pt idx="104">
                  <c:v>22.931338454545454</c:v>
                </c:pt>
                <c:pt idx="105">
                  <c:v>23.046936454545452</c:v>
                </c:pt>
                <c:pt idx="106">
                  <c:v>25.014672636363635</c:v>
                </c:pt>
                <c:pt idx="107">
                  <c:v>24.470344909090908</c:v>
                </c:pt>
                <c:pt idx="108">
                  <c:v>24.455850909090909</c:v>
                </c:pt>
                <c:pt idx="109">
                  <c:v>23.296403363636362</c:v>
                </c:pt>
                <c:pt idx="110">
                  <c:v>23.377978272727272</c:v>
                </c:pt>
                <c:pt idx="111">
                  <c:v>26.544401727272728</c:v>
                </c:pt>
                <c:pt idx="112">
                  <c:v>25.99711827272727</c:v>
                </c:pt>
                <c:pt idx="113">
                  <c:v>26.08507918181818</c:v>
                </c:pt>
                <c:pt idx="114">
                  <c:v>23.753678181818181</c:v>
                </c:pt>
                <c:pt idx="115">
                  <c:v>22.085413727272726</c:v>
                </c:pt>
                <c:pt idx="116">
                  <c:v>21.145097272727273</c:v>
                </c:pt>
                <c:pt idx="117">
                  <c:v>20.26738790909091</c:v>
                </c:pt>
                <c:pt idx="118">
                  <c:v>22.594515000000001</c:v>
                </c:pt>
                <c:pt idx="119">
                  <c:v>23.131917636363639</c:v>
                </c:pt>
                <c:pt idx="120">
                  <c:v>24.341638727272723</c:v>
                </c:pt>
                <c:pt idx="121">
                  <c:v>24.782896818181818</c:v>
                </c:pt>
                <c:pt idx="122">
                  <c:v>24.213657363636365</c:v>
                </c:pt>
                <c:pt idx="123">
                  <c:v>22.008543454545453</c:v>
                </c:pt>
                <c:pt idx="124">
                  <c:v>22.329976272727272</c:v>
                </c:pt>
                <c:pt idx="125">
                  <c:v>23.571987818181817</c:v>
                </c:pt>
                <c:pt idx="126">
                  <c:v>22.493178545454548</c:v>
                </c:pt>
                <c:pt idx="127">
                  <c:v>24.356281454545456</c:v>
                </c:pt>
                <c:pt idx="128">
                  <c:v>23.53271909090909</c:v>
                </c:pt>
                <c:pt idx="129">
                  <c:v>21.561183545454547</c:v>
                </c:pt>
                <c:pt idx="130">
                  <c:v>20.880525545454546</c:v>
                </c:pt>
                <c:pt idx="131">
                  <c:v>21.576635090909093</c:v>
                </c:pt>
                <c:pt idx="132">
                  <c:v>22.754950181818181</c:v>
                </c:pt>
                <c:pt idx="133">
                  <c:v>23.176322727272726</c:v>
                </c:pt>
                <c:pt idx="134">
                  <c:v>24.113399363636365</c:v>
                </c:pt>
                <c:pt idx="135">
                  <c:v>24.123653545454545</c:v>
                </c:pt>
                <c:pt idx="136">
                  <c:v>23.445070363636365</c:v>
                </c:pt>
                <c:pt idx="137">
                  <c:v>20.819205363636364</c:v>
                </c:pt>
                <c:pt idx="138">
                  <c:v>20.693426272727272</c:v>
                </c:pt>
                <c:pt idx="139">
                  <c:v>23.15296290909091</c:v>
                </c:pt>
                <c:pt idx="140">
                  <c:v>22.523546909090907</c:v>
                </c:pt>
                <c:pt idx="141">
                  <c:v>22.483423545454546</c:v>
                </c:pt>
                <c:pt idx="142">
                  <c:v>21.731800909090907</c:v>
                </c:pt>
                <c:pt idx="143">
                  <c:v>20.350022636363633</c:v>
                </c:pt>
                <c:pt idx="144">
                  <c:v>19.392617363636361</c:v>
                </c:pt>
                <c:pt idx="145">
                  <c:v>19.639517636363635</c:v>
                </c:pt>
                <c:pt idx="146">
                  <c:v>20.532395545454545</c:v>
                </c:pt>
                <c:pt idx="147">
                  <c:v>22.599200181818183</c:v>
                </c:pt>
                <c:pt idx="148">
                  <c:v>23.303860545454548</c:v>
                </c:pt>
                <c:pt idx="149">
                  <c:v>22.97746309090909</c:v>
                </c:pt>
                <c:pt idx="150">
                  <c:v>22.19676881818182</c:v>
                </c:pt>
                <c:pt idx="151">
                  <c:v>20.667676818181821</c:v>
                </c:pt>
                <c:pt idx="152">
                  <c:v>20.346644727272725</c:v>
                </c:pt>
                <c:pt idx="153">
                  <c:v>21.358369363636363</c:v>
                </c:pt>
                <c:pt idx="154">
                  <c:v>20.088722090909091</c:v>
                </c:pt>
                <c:pt idx="155">
                  <c:v>20.474145818181817</c:v>
                </c:pt>
                <c:pt idx="156">
                  <c:v>20.471114636363637</c:v>
                </c:pt>
                <c:pt idx="157">
                  <c:v>19.355954818181818</c:v>
                </c:pt>
                <c:pt idx="158">
                  <c:v>18.815567181818182</c:v>
                </c:pt>
                <c:pt idx="159">
                  <c:v>19.470442363636362</c:v>
                </c:pt>
                <c:pt idx="160">
                  <c:v>23.336410545454548</c:v>
                </c:pt>
                <c:pt idx="161">
                  <c:v>22.269975636363636</c:v>
                </c:pt>
                <c:pt idx="162">
                  <c:v>22.541140636363636</c:v>
                </c:pt>
                <c:pt idx="163">
                  <c:v>22.564419999999998</c:v>
                </c:pt>
                <c:pt idx="164">
                  <c:v>21.699177272727272</c:v>
                </c:pt>
                <c:pt idx="165">
                  <c:v>20.302515818181817</c:v>
                </c:pt>
                <c:pt idx="166">
                  <c:v>20.321200818181818</c:v>
                </c:pt>
                <c:pt idx="167">
                  <c:v>22.230606090909092</c:v>
                </c:pt>
                <c:pt idx="168">
                  <c:v>21.981984727272728</c:v>
                </c:pt>
                <c:pt idx="169">
                  <c:v>22.947434363636365</c:v>
                </c:pt>
                <c:pt idx="170">
                  <c:v>21.209757181818183</c:v>
                </c:pt>
                <c:pt idx="171">
                  <c:v>20.964920090909089</c:v>
                </c:pt>
                <c:pt idx="172">
                  <c:v>19.365587090909091</c:v>
                </c:pt>
                <c:pt idx="173">
                  <c:v>20.20122390909091</c:v>
                </c:pt>
                <c:pt idx="174">
                  <c:v>21.96834190909091</c:v>
                </c:pt>
                <c:pt idx="175">
                  <c:v>20.928025818181819</c:v>
                </c:pt>
                <c:pt idx="176">
                  <c:v>19.808404363636367</c:v>
                </c:pt>
                <c:pt idx="177">
                  <c:v>19.866535181818183</c:v>
                </c:pt>
                <c:pt idx="178">
                  <c:v>19.640308272727271</c:v>
                </c:pt>
                <c:pt idx="179">
                  <c:v>17.921212909090912</c:v>
                </c:pt>
                <c:pt idx="180">
                  <c:v>17.971985909090911</c:v>
                </c:pt>
                <c:pt idx="181">
                  <c:v>21.235682181818181</c:v>
                </c:pt>
              </c:numCache>
            </c:numRef>
          </c:val>
          <c:smooth val="0"/>
          <c:extLst>
            <c:ext xmlns:c16="http://schemas.microsoft.com/office/drawing/2014/chart" uri="{C3380CC4-5D6E-409C-BE32-E72D297353CC}">
              <c16:uniqueId val="{00000000-95D8-42B1-B215-5D2D98D1334C}"/>
            </c:ext>
          </c:extLst>
        </c:ser>
        <c:ser>
          <c:idx val="1"/>
          <c:order val="1"/>
          <c:tx>
            <c:strRef>
              <c:f>'DM &amp; Ind Figure 16 &amp; 17'!$C$4</c:f>
              <c:strCache>
                <c:ptCount val="1"/>
                <c:pt idx="0">
                  <c:v>2025/26</c:v>
                </c:pt>
              </c:strCache>
            </c:strRef>
          </c:tx>
          <c:spPr>
            <a:ln w="28575" cap="rnd">
              <a:solidFill>
                <a:schemeClr val="accent2"/>
              </a:solidFill>
              <a:round/>
            </a:ln>
            <a:effectLst/>
          </c:spPr>
          <c:marker>
            <c:symbol val="none"/>
          </c:marker>
          <c:cat>
            <c:numRef>
              <c:f>'DM &amp; Ind Figure 16 &amp; 17'!$A$5:$A$186</c:f>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f>'DM &amp; Ind Figure 16 &amp; 17'!$C$5:$C$186</c:f>
              <c:numCache>
                <c:formatCode>0</c:formatCode>
                <c:ptCount val="182"/>
                <c:pt idx="0">
                  <c:v>18.887669818181816</c:v>
                </c:pt>
                <c:pt idx="1">
                  <c:v>19.182735000000001</c:v>
                </c:pt>
                <c:pt idx="2">
                  <c:v>18.536580272727274</c:v>
                </c:pt>
                <c:pt idx="3">
                  <c:v>16.723826727272726</c:v>
                </c:pt>
                <c:pt idx="4">
                  <c:v>17.227561363636362</c:v>
                </c:pt>
                <c:pt idx="5">
                  <c:v>18.92315718181818</c:v>
                </c:pt>
                <c:pt idx="6">
                  <c:v>20.067312545454545</c:v>
                </c:pt>
                <c:pt idx="7">
                  <c:v>20.830698636363636</c:v>
                </c:pt>
                <c:pt idx="8">
                  <c:v>20.107599818181818</c:v>
                </c:pt>
                <c:pt idx="9">
                  <c:v>20.225207272727271</c:v>
                </c:pt>
                <c:pt idx="10">
                  <c:v>18.657176454545453</c:v>
                </c:pt>
                <c:pt idx="11">
                  <c:v>18.668433181818184</c:v>
                </c:pt>
                <c:pt idx="12">
                  <c:v>21.762164363636362</c:v>
                </c:pt>
                <c:pt idx="13">
                  <c:v>21.647162272727272</c:v>
                </c:pt>
                <c:pt idx="14">
                  <c:v>20.987613454545453</c:v>
                </c:pt>
                <c:pt idx="15">
                  <c:v>20.722617636363633</c:v>
                </c:pt>
                <c:pt idx="16">
                  <c:v>19.869430909090909</c:v>
                </c:pt>
                <c:pt idx="17">
                  <c:v>17.511950636363636</c:v>
                </c:pt>
                <c:pt idx="18">
                  <c:v>17.210387818181818</c:v>
                </c:pt>
                <c:pt idx="19">
                  <c:v>19.248642909090908</c:v>
                </c:pt>
                <c:pt idx="20">
                  <c:v>18.197995636363636</c:v>
                </c:pt>
                <c:pt idx="21">
                  <c:v>20.428020454545457</c:v>
                </c:pt>
                <c:pt idx="22">
                  <c:v>19.129624545454547</c:v>
                </c:pt>
                <c:pt idx="23">
                  <c:v>18.446516272727273</c:v>
                </c:pt>
                <c:pt idx="24">
                  <c:v>18.69121881818182</c:v>
                </c:pt>
                <c:pt idx="25">
                  <c:v>17.392798454545456</c:v>
                </c:pt>
                <c:pt idx="26">
                  <c:v>19.094550545454545</c:v>
                </c:pt>
                <c:pt idx="27">
                  <c:v>18.085471181818182</c:v>
                </c:pt>
                <c:pt idx="28">
                  <c:v>20.605457272727271</c:v>
                </c:pt>
                <c:pt idx="29">
                  <c:v>19.936733363636364</c:v>
                </c:pt>
                <c:pt idx="30">
                  <c:v>18.945086636363641</c:v>
                </c:pt>
                <c:pt idx="31">
                  <c:v>18.771576909090907</c:v>
                </c:pt>
                <c:pt idx="32">
                  <c:v>18.826348181818179</c:v>
                </c:pt>
                <c:pt idx="33">
                  <c:v>19.162742727272729</c:v>
                </c:pt>
                <c:pt idx="34">
                  <c:v>19.755990545454548</c:v>
                </c:pt>
                <c:pt idx="35">
                  <c:v>19.560777272727268</c:v>
                </c:pt>
                <c:pt idx="36">
                  <c:v>20.586741272727274</c:v>
                </c:pt>
                <c:pt idx="37">
                  <c:v>20.471173999999998</c:v>
                </c:pt>
                <c:pt idx="38">
                  <c:v>19.353362181818181</c:v>
                </c:pt>
                <c:pt idx="39">
                  <c:v>18.945765727272729</c:v>
                </c:pt>
                <c:pt idx="40">
                  <c:v>20.281838090909094</c:v>
                </c:pt>
                <c:pt idx="41">
                  <c:v>19.965894545454546</c:v>
                </c:pt>
                <c:pt idx="42">
                  <c:v>19.181097090909091</c:v>
                </c:pt>
                <c:pt idx="43">
                  <c:v>20.605126727272726</c:v>
                </c:pt>
                <c:pt idx="44">
                  <c:v>20.148077727272728</c:v>
                </c:pt>
                <c:pt idx="45">
                  <c:v>19.68727927272727</c:v>
                </c:pt>
                <c:pt idx="46">
                  <c:v>20.133340999999998</c:v>
                </c:pt>
                <c:pt idx="47">
                  <c:v>21.682176636363636</c:v>
                </c:pt>
                <c:pt idx="48">
                  <c:v>23.073097454545454</c:v>
                </c:pt>
                <c:pt idx="49">
                  <c:v>22.296319909090908</c:v>
                </c:pt>
                <c:pt idx="50">
                  <c:v>25.606038545454545</c:v>
                </c:pt>
                <c:pt idx="51">
                  <c:v>25.598319727272727</c:v>
                </c:pt>
                <c:pt idx="52">
                  <c:v>20.283760545454545</c:v>
                </c:pt>
                <c:pt idx="53">
                  <c:v>18.567223909090909</c:v>
                </c:pt>
                <c:pt idx="54">
                  <c:v>22.521645363636363</c:v>
                </c:pt>
                <c:pt idx="55">
                  <c:v>24.497486363636362</c:v>
                </c:pt>
                <c:pt idx="56">
                  <c:v>24.147737727272727</c:v>
                </c:pt>
                <c:pt idx="57">
                  <c:v>20.556259909090908</c:v>
                </c:pt>
                <c:pt idx="58">
                  <c:v>21.078710545454545</c:v>
                </c:pt>
                <c:pt idx="59">
                  <c:v>18.391378090909093</c:v>
                </c:pt>
                <c:pt idx="60">
                  <c:v>19.144538090909091</c:v>
                </c:pt>
                <c:pt idx="61">
                  <c:v>19.955341181818181</c:v>
                </c:pt>
                <c:pt idx="62">
                  <c:v>21.888479</c:v>
                </c:pt>
                <c:pt idx="63">
                  <c:v>22.812068909090911</c:v>
                </c:pt>
                <c:pt idx="64">
                  <c:v>23.038779909090909</c:v>
                </c:pt>
                <c:pt idx="65">
                  <c:v>20.767494636363637</c:v>
                </c:pt>
                <c:pt idx="66">
                  <c:v>17.431202181818179</c:v>
                </c:pt>
                <c:pt idx="67">
                  <c:v>18.046278636363635</c:v>
                </c:pt>
                <c:pt idx="68">
                  <c:v>19.932063090909089</c:v>
                </c:pt>
                <c:pt idx="69">
                  <c:v>20.628987000000002</c:v>
                </c:pt>
                <c:pt idx="70">
                  <c:v>20.724675818181819</c:v>
                </c:pt>
                <c:pt idx="71">
                  <c:v>20.925233818181816</c:v>
                </c:pt>
                <c:pt idx="72">
                  <c:v>22.376555272727273</c:v>
                </c:pt>
                <c:pt idx="73">
                  <c:v>21.003208272727271</c:v>
                </c:pt>
                <c:pt idx="74">
                  <c:v>19.705241818181818</c:v>
                </c:pt>
                <c:pt idx="75">
                  <c:v>21.046657636363637</c:v>
                </c:pt>
                <c:pt idx="76">
                  <c:v>24.402722272727274</c:v>
                </c:pt>
                <c:pt idx="77">
                  <c:v>21.291496727272726</c:v>
                </c:pt>
                <c:pt idx="78">
                  <c:v>20.521996909090909</c:v>
                </c:pt>
                <c:pt idx="79">
                  <c:v>20.523477454545457</c:v>
                </c:pt>
                <c:pt idx="80">
                  <c:v>19.547267454545455</c:v>
                </c:pt>
                <c:pt idx="81">
                  <c:v>17.512376272727273</c:v>
                </c:pt>
                <c:pt idx="82">
                  <c:v>19.467542545454545</c:v>
                </c:pt>
                <c:pt idx="83">
                  <c:v>16.560239090909089</c:v>
                </c:pt>
                <c:pt idx="84">
                  <c:v>14.288735727272726</c:v>
                </c:pt>
                <c:pt idx="85">
                  <c:v>14.023173636363637</c:v>
                </c:pt>
                <c:pt idx="86">
                  <c:v>15.351705454545456</c:v>
                </c:pt>
                <c:pt idx="87">
                  <c:v>16.139705727272727</c:v>
                </c:pt>
                <c:pt idx="88">
                  <c:v>16.80896845454545</c:v>
                </c:pt>
                <c:pt idx="89">
                  <c:v>17.966575545454546</c:v>
                </c:pt>
                <c:pt idx="90">
                  <c:v>17.831181000000001</c:v>
                </c:pt>
                <c:pt idx="91">
                  <c:v>16.544654818181819</c:v>
                </c:pt>
                <c:pt idx="92">
                  <c:v>15.652066727272727</c:v>
                </c:pt>
                <c:pt idx="93">
                  <c:v>20.186533999999998</c:v>
                </c:pt>
                <c:pt idx="94">
                  <c:v>20.153360545454543</c:v>
                </c:pt>
                <c:pt idx="95">
                  <c:v>20.702302363636363</c:v>
                </c:pt>
                <c:pt idx="96">
                  <c:v>24.702008090909089</c:v>
                </c:pt>
                <c:pt idx="97">
                  <c:v>24.839878727272726</c:v>
                </c:pt>
                <c:pt idx="98">
                  <c:v>23.539015272727273</c:v>
                </c:pt>
                <c:pt idx="99">
                  <c:v>25.298330545454547</c:v>
                </c:pt>
                <c:pt idx="100">
                  <c:v>22.550969545454546</c:v>
                </c:pt>
                <c:pt idx="101">
                  <c:v>22.246071090909091</c:v>
                </c:pt>
                <c:pt idx="102">
                  <c:v>20.377307818181819</c:v>
                </c:pt>
                <c:pt idx="103">
                  <c:v>20.817154363636362</c:v>
                </c:pt>
                <c:pt idx="104">
                  <c:v>22.781041909090909</c:v>
                </c:pt>
                <c:pt idx="105">
                  <c:v>24.110789</c:v>
                </c:pt>
                <c:pt idx="106">
                  <c:v>24.289732999999998</c:v>
                </c:pt>
                <c:pt idx="107">
                  <c:v>23.282487090909093</c:v>
                </c:pt>
                <c:pt idx="108">
                  <c:v>21.830812909090909</c:v>
                </c:pt>
                <c:pt idx="109">
                  <c:v>22.110934636363638</c:v>
                </c:pt>
                <c:pt idx="110">
                  <c:v>24.679454909090907</c:v>
                </c:pt>
                <c:pt idx="111">
                  <c:v>23.010773454545454</c:v>
                </c:pt>
                <c:pt idx="112">
                  <c:v>20.612306</c:v>
                </c:pt>
                <c:pt idx="113">
                  <c:v>21.806153999999999</c:v>
                </c:pt>
                <c:pt idx="114">
                  <c:v>21.11790809090909</c:v>
                </c:pt>
                <c:pt idx="115">
                  <c:v>19.246553181818182</c:v>
                </c:pt>
                <c:pt idx="116">
                  <c:v>20.969002636363637</c:v>
                </c:pt>
                <c:pt idx="117">
                  <c:v>22.767497363636362</c:v>
                </c:pt>
                <c:pt idx="118">
                  <c:v>20.852964636363634</c:v>
                </c:pt>
                <c:pt idx="119">
                  <c:v>23.788421545454547</c:v>
                </c:pt>
                <c:pt idx="120">
                  <c:v>24.220084272727274</c:v>
                </c:pt>
                <c:pt idx="121">
                  <c:v>20.412200272727272</c:v>
                </c:pt>
                <c:pt idx="122">
                  <c:v>19.113747727272727</c:v>
                </c:pt>
                <c:pt idx="123">
                  <c:v>20.51973809090909</c:v>
                </c:pt>
                <c:pt idx="124">
                  <c:v>20.275546363636366</c:v>
                </c:pt>
                <c:pt idx="125">
                  <c:v>22.074868090909092</c:v>
                </c:pt>
                <c:pt idx="126">
                  <c:v>22.276960000000003</c:v>
                </c:pt>
                <c:pt idx="127">
                  <c:v>21.096291272727274</c:v>
                </c:pt>
                <c:pt idx="128">
                  <c:v>22.522542727272729</c:v>
                </c:pt>
                <c:pt idx="129">
                  <c:v>20.24737990909091</c:v>
                </c:pt>
                <c:pt idx="130">
                  <c:v>20.839057545454548</c:v>
                </c:pt>
                <c:pt idx="131">
                  <c:v>22.952755363636363</c:v>
                </c:pt>
                <c:pt idx="132">
                  <c:v>21.788241909090907</c:v>
                </c:pt>
                <c:pt idx="133">
                  <c:v>21.527715545454544</c:v>
                </c:pt>
                <c:pt idx="134">
                  <c:v>21.692954454545454</c:v>
                </c:pt>
                <c:pt idx="135">
                  <c:v>23.153297454545452</c:v>
                </c:pt>
                <c:pt idx="136">
                  <c:v>22.543241999999999</c:v>
                </c:pt>
                <c:pt idx="137">
                  <c:v>19.582606545454546</c:v>
                </c:pt>
                <c:pt idx="138">
                  <c:v>21.895709909090911</c:v>
                </c:pt>
                <c:pt idx="139">
                  <c:v>22.982101545454544</c:v>
                </c:pt>
                <c:pt idx="140">
                  <c:v>22.284639909090906</c:v>
                </c:pt>
                <c:pt idx="141">
                  <c:v>25.765969545454546</c:v>
                </c:pt>
                <c:pt idx="142">
                  <c:v>21.16151409090909</c:v>
                </c:pt>
                <c:pt idx="143">
                  <c:v>19.404866363636366</c:v>
                </c:pt>
                <c:pt idx="144">
                  <c:v>18.252308090909089</c:v>
                </c:pt>
                <c:pt idx="145">
                  <c:v>21.005099909090909</c:v>
                </c:pt>
                <c:pt idx="146">
                  <c:v>21.173944454545452</c:v>
                </c:pt>
                <c:pt idx="147">
                  <c:v>21.416205090909092</c:v>
                </c:pt>
                <c:pt idx="148">
                  <c:v>19.358924272727272</c:v>
                </c:pt>
                <c:pt idx="149">
                  <c:v>20.358893272727272</c:v>
                </c:pt>
                <c:pt idx="150">
                  <c:v>19.560356727272726</c:v>
                </c:pt>
                <c:pt idx="151">
                  <c:v>18.000531727272726</c:v>
                </c:pt>
                <c:pt idx="152">
                  <c:v>20.922144636363633</c:v>
                </c:pt>
                <c:pt idx="153">
                  <c:v>23.222409545454546</c:v>
                </c:pt>
                <c:pt idx="154">
                  <c:v>21.756352818181821</c:v>
                </c:pt>
                <c:pt idx="155">
                  <c:v>20.468315</c:v>
                </c:pt>
                <c:pt idx="156">
                  <c:v>22.72278309090909</c:v>
                </c:pt>
                <c:pt idx="157">
                  <c:v>20.027959727272727</c:v>
                </c:pt>
                <c:pt idx="158">
                  <c:v>19.674797545454545</c:v>
                </c:pt>
                <c:pt idx="159">
                  <c:v>21.916153454545451</c:v>
                </c:pt>
                <c:pt idx="160">
                  <c:v>19.338463999999998</c:v>
                </c:pt>
                <c:pt idx="161">
                  <c:v>18.570879090909092</c:v>
                </c:pt>
                <c:pt idx="162">
                  <c:v>19.819960909090909</c:v>
                </c:pt>
                <c:pt idx="163">
                  <c:v>20.897523636363637</c:v>
                </c:pt>
                <c:pt idx="164">
                  <c:v>19.750801545454546</c:v>
                </c:pt>
                <c:pt idx="165">
                  <c:v>18.029345454545453</c:v>
                </c:pt>
                <c:pt idx="166">
                  <c:v>19.68195963636364</c:v>
                </c:pt>
                <c:pt idx="167">
                  <c:v>20.147226999999997</c:v>
                </c:pt>
                <c:pt idx="168">
                  <c:v>20.700232818181817</c:v>
                </c:pt>
                <c:pt idx="169">
                  <c:v>20.970119363636364</c:v>
                </c:pt>
                <c:pt idx="170">
                  <c:v>20.282363999999998</c:v>
                </c:pt>
                <c:pt idx="171">
                  <c:v>18.915280454545453</c:v>
                </c:pt>
                <c:pt idx="172">
                  <c:v>19.645630363636364</c:v>
                </c:pt>
                <c:pt idx="173">
                  <c:v>20.07066709090909</c:v>
                </c:pt>
                <c:pt idx="174">
                  <c:v>18.748572272727273</c:v>
                </c:pt>
                <c:pt idx="175">
                  <c:v>20.472698818181819</c:v>
                </c:pt>
                <c:pt idx="176">
                  <c:v>19.990927181818183</c:v>
                </c:pt>
                <c:pt idx="177">
                  <c:v>19.502796818181821</c:v>
                </c:pt>
                <c:pt idx="178">
                  <c:v>17.447154363636361</c:v>
                </c:pt>
                <c:pt idx="179">
                  <c:v>17.710816545454545</c:v>
                </c:pt>
                <c:pt idx="180">
                  <c:v>19.414477909090909</c:v>
                </c:pt>
                <c:pt idx="181">
                  <c:v>19.739377818181818</c:v>
                </c:pt>
              </c:numCache>
            </c:numRef>
          </c:val>
          <c:smooth val="0"/>
          <c:extLst>
            <c:ext xmlns:c16="http://schemas.microsoft.com/office/drawing/2014/chart" uri="{C3380CC4-5D6E-409C-BE32-E72D297353CC}">
              <c16:uniqueId val="{00000001-95D8-42B1-B215-5D2D98D1334C}"/>
            </c:ext>
          </c:extLst>
        </c:ser>
        <c:dLbls>
          <c:showLegendKey val="0"/>
          <c:showVal val="0"/>
          <c:showCatName val="0"/>
          <c:showSerName val="0"/>
          <c:showPercent val="0"/>
          <c:showBubbleSize val="0"/>
        </c:dLbls>
        <c:smooth val="0"/>
        <c:axId val="92183680"/>
        <c:axId val="92167360"/>
        <c:extLst>
          <c:ext xmlns:c15="http://schemas.microsoft.com/office/drawing/2012/chart" uri="{02D57815-91ED-43cb-92C2-25804820EDAC}">
            <c15:filteredLineSeries>
              <c15:ser>
                <c:idx val="2"/>
                <c:order val="2"/>
                <c:tx>
                  <c:strRef>
                    <c:extLst>
                      <c:ext uri="{02D57815-91ED-43cb-92C2-25804820EDAC}">
                        <c15:formulaRef>
                          <c15:sqref>'DM &amp; Ind Figure 16 &amp; 17'!$D$4</c15:sqref>
                        </c15:formulaRef>
                      </c:ext>
                    </c:extLst>
                    <c:strCache>
                      <c:ptCount val="1"/>
                      <c:pt idx="0">
                        <c:v> 2024/25</c:v>
                      </c:pt>
                    </c:strCache>
                  </c:strRef>
                </c:tx>
                <c:spPr>
                  <a:ln w="28575" cap="rnd">
                    <a:solidFill>
                      <a:schemeClr val="accent3"/>
                    </a:solidFill>
                    <a:round/>
                  </a:ln>
                  <a:effectLst/>
                </c:spPr>
                <c:marker>
                  <c:symbol val="none"/>
                </c:marker>
                <c:cat>
                  <c:numRef>
                    <c:extLst>
                      <c:ext uri="{02D57815-91ED-43cb-92C2-25804820EDAC}">
                        <c15:formulaRef>
                          <c15:sqref>'DM &amp; Ind Figure 16 &amp; 17'!$A$5:$A$186</c15:sqref>
                        </c15:formulaRef>
                      </c:ext>
                    </c:extLst>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extLst>
                      <c:ext uri="{02D57815-91ED-43cb-92C2-25804820EDAC}">
                        <c15:formulaRef>
                          <c15:sqref>'DM &amp; Ind Figure 16 &amp; 17'!$D$5:$D$186</c15:sqref>
                        </c15:formulaRef>
                      </c:ext>
                    </c:extLst>
                    <c:numCache>
                      <c:formatCode>0</c:formatCode>
                      <c:ptCount val="182"/>
                      <c:pt idx="0">
                        <c:v>20.738472909090909</c:v>
                      </c:pt>
                      <c:pt idx="1">
                        <c:v>40.292598272727275</c:v>
                      </c:pt>
                      <c:pt idx="2">
                        <c:v>61.191545454545462</c:v>
                      </c:pt>
                      <c:pt idx="3">
                        <c:v>80.951149909090915</c:v>
                      </c:pt>
                      <c:pt idx="4">
                        <c:v>98.973631454545455</c:v>
                      </c:pt>
                      <c:pt idx="5">
                        <c:v>116.42127709090909</c:v>
                      </c:pt>
                      <c:pt idx="6">
                        <c:v>134.71527309090908</c:v>
                      </c:pt>
                      <c:pt idx="7">
                        <c:v>153.81859336363635</c:v>
                      </c:pt>
                      <c:pt idx="8">
                        <c:v>173.54538772727273</c:v>
                      </c:pt>
                      <c:pt idx="9">
                        <c:v>194.49264936363636</c:v>
                      </c:pt>
                      <c:pt idx="10">
                        <c:v>215.77906627272728</c:v>
                      </c:pt>
                      <c:pt idx="11">
                        <c:v>235.37351209090909</c:v>
                      </c:pt>
                      <c:pt idx="12">
                        <c:v>257.63113754545452</c:v>
                      </c:pt>
                      <c:pt idx="13">
                        <c:v>281.53200636363636</c:v>
                      </c:pt>
                      <c:pt idx="14">
                        <c:v>303.82318536363636</c:v>
                      </c:pt>
                      <c:pt idx="15">
                        <c:v>325.44320690909092</c:v>
                      </c:pt>
                      <c:pt idx="16">
                        <c:v>346.445041</c:v>
                      </c:pt>
                      <c:pt idx="17">
                        <c:v>368.04707554545456</c:v>
                      </c:pt>
                      <c:pt idx="18">
                        <c:v>387.94746409090908</c:v>
                      </c:pt>
                      <c:pt idx="19">
                        <c:v>406.87276881818178</c:v>
                      </c:pt>
                      <c:pt idx="20">
                        <c:v>428.79618681818181</c:v>
                      </c:pt>
                      <c:pt idx="21">
                        <c:v>450.66128627272724</c:v>
                      </c:pt>
                      <c:pt idx="22">
                        <c:v>470.73284845454543</c:v>
                      </c:pt>
                      <c:pt idx="23">
                        <c:v>490.42453036363634</c:v>
                      </c:pt>
                      <c:pt idx="24">
                        <c:v>511.03877681818182</c:v>
                      </c:pt>
                      <c:pt idx="25">
                        <c:v>531.34383554545457</c:v>
                      </c:pt>
                      <c:pt idx="26">
                        <c:v>552.46616027272728</c:v>
                      </c:pt>
                      <c:pt idx="27">
                        <c:v>573.33315963636369</c:v>
                      </c:pt>
                      <c:pt idx="28">
                        <c:v>595.17485254545454</c:v>
                      </c:pt>
                      <c:pt idx="29">
                        <c:v>616.4356325454545</c:v>
                      </c:pt>
                      <c:pt idx="30">
                        <c:v>637.55139472727274</c:v>
                      </c:pt>
                      <c:pt idx="31">
                        <c:v>660.01198854545453</c:v>
                      </c:pt>
                      <c:pt idx="32">
                        <c:v>681.67119745454545</c:v>
                      </c:pt>
                      <c:pt idx="33">
                        <c:v>702.93716227272728</c:v>
                      </c:pt>
                      <c:pt idx="34">
                        <c:v>726.3936634545455</c:v>
                      </c:pt>
                      <c:pt idx="35">
                        <c:v>750.36297345454545</c:v>
                      </c:pt>
                      <c:pt idx="36">
                        <c:v>773.78770981818184</c:v>
                      </c:pt>
                      <c:pt idx="37">
                        <c:v>796.99688127272725</c:v>
                      </c:pt>
                      <c:pt idx="38">
                        <c:v>820.38791527272724</c:v>
                      </c:pt>
                      <c:pt idx="39">
                        <c:v>842.1622165454545</c:v>
                      </c:pt>
                      <c:pt idx="40">
                        <c:v>863.86567472727268</c:v>
                      </c:pt>
                      <c:pt idx="41">
                        <c:v>886.96164272727265</c:v>
                      </c:pt>
                      <c:pt idx="42">
                        <c:v>910.41462845454532</c:v>
                      </c:pt>
                      <c:pt idx="43">
                        <c:v>936.11435590909082</c:v>
                      </c:pt>
                      <c:pt idx="44">
                        <c:v>958.64644509090897</c:v>
                      </c:pt>
                      <c:pt idx="45">
                        <c:v>980.74500963636353</c:v>
                      </c:pt>
                      <c:pt idx="46">
                        <c:v>1001.0062145454544</c:v>
                      </c:pt>
                      <c:pt idx="47">
                        <c:v>1021.294652090909</c:v>
                      </c:pt>
                      <c:pt idx="48">
                        <c:v>1044.5522699090909</c:v>
                      </c:pt>
                      <c:pt idx="49">
                        <c:v>1067.2577649090908</c:v>
                      </c:pt>
                      <c:pt idx="50">
                        <c:v>1091.2042045454546</c:v>
                      </c:pt>
                      <c:pt idx="51">
                        <c:v>1113.2189170909091</c:v>
                      </c:pt>
                      <c:pt idx="52">
                        <c:v>1136.578817818182</c:v>
                      </c:pt>
                      <c:pt idx="53">
                        <c:v>1157.3040796363637</c:v>
                      </c:pt>
                      <c:pt idx="54">
                        <c:v>1178.1926848181818</c:v>
                      </c:pt>
                      <c:pt idx="55">
                        <c:v>1201.9547376363637</c:v>
                      </c:pt>
                      <c:pt idx="56">
                        <c:v>1226.5520540909092</c:v>
                      </c:pt>
                      <c:pt idx="57">
                        <c:v>1250.5380969090911</c:v>
                      </c:pt>
                      <c:pt idx="58">
                        <c:v>1274.8867130000001</c:v>
                      </c:pt>
                      <c:pt idx="59">
                        <c:v>1296.9111806363637</c:v>
                      </c:pt>
                      <c:pt idx="60">
                        <c:v>1318.0926954545455</c:v>
                      </c:pt>
                      <c:pt idx="61">
                        <c:v>1338.2300455454547</c:v>
                      </c:pt>
                      <c:pt idx="62">
                        <c:v>1362.0795056363638</c:v>
                      </c:pt>
                      <c:pt idx="63">
                        <c:v>1387.9326854545457</c:v>
                      </c:pt>
                      <c:pt idx="64">
                        <c:v>1413.3157758181819</c:v>
                      </c:pt>
                      <c:pt idx="65">
                        <c:v>1434.2698029090909</c:v>
                      </c:pt>
                      <c:pt idx="66">
                        <c:v>1456.7799482727273</c:v>
                      </c:pt>
                      <c:pt idx="67">
                        <c:v>1477.8695458181819</c:v>
                      </c:pt>
                      <c:pt idx="68">
                        <c:v>1500.078377</c:v>
                      </c:pt>
                      <c:pt idx="69">
                        <c:v>1524.0620267272727</c:v>
                      </c:pt>
                      <c:pt idx="70">
                        <c:v>1548.6416053636362</c:v>
                      </c:pt>
                      <c:pt idx="71">
                        <c:v>1576.6953000909089</c:v>
                      </c:pt>
                      <c:pt idx="72">
                        <c:v>1603.4922013636362</c:v>
                      </c:pt>
                      <c:pt idx="73">
                        <c:v>1628.7194788181816</c:v>
                      </c:pt>
                      <c:pt idx="74">
                        <c:v>1648.0909669999999</c:v>
                      </c:pt>
                      <c:pt idx="75">
                        <c:v>1670.1246113636362</c:v>
                      </c:pt>
                      <c:pt idx="76">
                        <c:v>1692.4158446363635</c:v>
                      </c:pt>
                      <c:pt idx="77">
                        <c:v>1715.5773507272727</c:v>
                      </c:pt>
                      <c:pt idx="78">
                        <c:v>1737.244731090909</c:v>
                      </c:pt>
                      <c:pt idx="79">
                        <c:v>1758.5047692727271</c:v>
                      </c:pt>
                      <c:pt idx="80">
                        <c:v>1780.1792486363636</c:v>
                      </c:pt>
                      <c:pt idx="81">
                        <c:v>1799.093630909091</c:v>
                      </c:pt>
                      <c:pt idx="82">
                        <c:v>1816.9399444545454</c:v>
                      </c:pt>
                      <c:pt idx="83">
                        <c:v>1834.3588608181817</c:v>
                      </c:pt>
                      <c:pt idx="84">
                        <c:v>1851.3183139090909</c:v>
                      </c:pt>
                      <c:pt idx="85">
                        <c:v>1868.0741419090909</c:v>
                      </c:pt>
                      <c:pt idx="86">
                        <c:v>1885.2946769090909</c:v>
                      </c:pt>
                      <c:pt idx="87">
                        <c:v>1904.6583467272726</c:v>
                      </c:pt>
                      <c:pt idx="88">
                        <c:v>1923.0510845454544</c:v>
                      </c:pt>
                      <c:pt idx="89">
                        <c:v>1941.1286868181817</c:v>
                      </c:pt>
                      <c:pt idx="90">
                        <c:v>1959.6847230909088</c:v>
                      </c:pt>
                      <c:pt idx="91">
                        <c:v>1976.7083402727271</c:v>
                      </c:pt>
                      <c:pt idx="92">
                        <c:v>1993.3529912727272</c:v>
                      </c:pt>
                      <c:pt idx="93">
                        <c:v>2014.2922276363636</c:v>
                      </c:pt>
                      <c:pt idx="94">
                        <c:v>2035.462207181818</c:v>
                      </c:pt>
                      <c:pt idx="95">
                        <c:v>2055.7274018181815</c:v>
                      </c:pt>
                      <c:pt idx="96">
                        <c:v>2074.8210655454541</c:v>
                      </c:pt>
                      <c:pt idx="97">
                        <c:v>2095.6838092727266</c:v>
                      </c:pt>
                      <c:pt idx="98">
                        <c:v>2117.9454272727266</c:v>
                      </c:pt>
                      <c:pt idx="99">
                        <c:v>2147.2405435454539</c:v>
                      </c:pt>
                      <c:pt idx="100">
                        <c:v>2171.0178149999992</c:v>
                      </c:pt>
                      <c:pt idx="101">
                        <c:v>2195.9032669999992</c:v>
                      </c:pt>
                      <c:pt idx="102">
                        <c:v>2218.9440958181813</c:v>
                      </c:pt>
                      <c:pt idx="103">
                        <c:v>2240.9324301818178</c:v>
                      </c:pt>
                      <c:pt idx="104">
                        <c:v>2263.8637686363631</c:v>
                      </c:pt>
                      <c:pt idx="105">
                        <c:v>2286.9107050909088</c:v>
                      </c:pt>
                      <c:pt idx="106">
                        <c:v>2311.9253777272725</c:v>
                      </c:pt>
                      <c:pt idx="107">
                        <c:v>2336.3957226363632</c:v>
                      </c:pt>
                      <c:pt idx="108">
                        <c:v>2360.8515735454539</c:v>
                      </c:pt>
                      <c:pt idx="109">
                        <c:v>2384.1479769090902</c:v>
                      </c:pt>
                      <c:pt idx="110">
                        <c:v>2407.5259551818176</c:v>
                      </c:pt>
                      <c:pt idx="111">
                        <c:v>2434.0703569090902</c:v>
                      </c:pt>
                      <c:pt idx="112">
                        <c:v>2460.0674751818174</c:v>
                      </c:pt>
                      <c:pt idx="113">
                        <c:v>2486.1525543636358</c:v>
                      </c:pt>
                      <c:pt idx="114">
                        <c:v>2509.9062325454538</c:v>
                      </c:pt>
                      <c:pt idx="115">
                        <c:v>2531.9916462727265</c:v>
                      </c:pt>
                      <c:pt idx="116">
                        <c:v>2553.1367435454536</c:v>
                      </c:pt>
                      <c:pt idx="117">
                        <c:v>2573.4041314545443</c:v>
                      </c:pt>
                      <c:pt idx="118">
                        <c:v>2595.9986464545445</c:v>
                      </c:pt>
                      <c:pt idx="119">
                        <c:v>2619.1305640909081</c:v>
                      </c:pt>
                      <c:pt idx="120">
                        <c:v>2643.4722028181809</c:v>
                      </c:pt>
                      <c:pt idx="121">
                        <c:v>2668.2550996363625</c:v>
                      </c:pt>
                      <c:pt idx="122">
                        <c:v>2692.4687569999987</c:v>
                      </c:pt>
                      <c:pt idx="123">
                        <c:v>2714.4773004545441</c:v>
                      </c:pt>
                      <c:pt idx="124">
                        <c:v>2736.8072767272715</c:v>
                      </c:pt>
                      <c:pt idx="125">
                        <c:v>2760.3792645454532</c:v>
                      </c:pt>
                      <c:pt idx="126">
                        <c:v>2782.8724430909078</c:v>
                      </c:pt>
                      <c:pt idx="127">
                        <c:v>2807.2287245454531</c:v>
                      </c:pt>
                      <c:pt idx="128">
                        <c:v>2830.7614436363624</c:v>
                      </c:pt>
                      <c:pt idx="129">
                        <c:v>2852.3226271818171</c:v>
                      </c:pt>
                      <c:pt idx="130">
                        <c:v>2873.2031527272716</c:v>
                      </c:pt>
                      <c:pt idx="131">
                        <c:v>2894.7797878181805</c:v>
                      </c:pt>
                      <c:pt idx="132">
                        <c:v>2917.5347379999985</c:v>
                      </c:pt>
                      <c:pt idx="133">
                        <c:v>2940.7110607272712</c:v>
                      </c:pt>
                      <c:pt idx="134">
                        <c:v>2964.8244600909075</c:v>
                      </c:pt>
                      <c:pt idx="135">
                        <c:v>2988.948113636362</c:v>
                      </c:pt>
                      <c:pt idx="136">
                        <c:v>3012.3931839999982</c:v>
                      </c:pt>
                      <c:pt idx="137">
                        <c:v>3033.2123893636344</c:v>
                      </c:pt>
                      <c:pt idx="138">
                        <c:v>3053.9058156363617</c:v>
                      </c:pt>
                      <c:pt idx="139">
                        <c:v>3077.0587785454527</c:v>
                      </c:pt>
                      <c:pt idx="140">
                        <c:v>3099.5823254545435</c:v>
                      </c:pt>
                      <c:pt idx="141">
                        <c:v>3122.065748999998</c:v>
                      </c:pt>
                      <c:pt idx="142">
                        <c:v>3143.797549909089</c:v>
                      </c:pt>
                      <c:pt idx="143">
                        <c:v>3164.1475725454525</c:v>
                      </c:pt>
                      <c:pt idx="144">
                        <c:v>3183.5401899090889</c:v>
                      </c:pt>
                      <c:pt idx="145">
                        <c:v>3203.1797075454524</c:v>
                      </c:pt>
                      <c:pt idx="146">
                        <c:v>3223.712103090907</c:v>
                      </c:pt>
                      <c:pt idx="147">
                        <c:v>3246.3113032727251</c:v>
                      </c:pt>
                      <c:pt idx="148">
                        <c:v>3269.6151638181796</c:v>
                      </c:pt>
                      <c:pt idx="149">
                        <c:v>3292.5926269090887</c:v>
                      </c:pt>
                      <c:pt idx="150">
                        <c:v>3314.7893957272704</c:v>
                      </c:pt>
                      <c:pt idx="151">
                        <c:v>3335.4570725454523</c:v>
                      </c:pt>
                      <c:pt idx="152">
                        <c:v>3355.803717272725</c:v>
                      </c:pt>
                      <c:pt idx="153">
                        <c:v>3377.1620866363614</c:v>
                      </c:pt>
                      <c:pt idx="154">
                        <c:v>3397.2508087272704</c:v>
                      </c:pt>
                      <c:pt idx="155">
                        <c:v>3417.7249545454524</c:v>
                      </c:pt>
                      <c:pt idx="156">
                        <c:v>3438.1960691818163</c:v>
                      </c:pt>
                      <c:pt idx="157">
                        <c:v>3457.5520239999983</c:v>
                      </c:pt>
                      <c:pt idx="158">
                        <c:v>3476.3675911818164</c:v>
                      </c:pt>
                      <c:pt idx="159">
                        <c:v>3495.8380335454526</c:v>
                      </c:pt>
                      <c:pt idx="160">
                        <c:v>3519.1744440909069</c:v>
                      </c:pt>
                      <c:pt idx="161">
                        <c:v>3541.4444197272705</c:v>
                      </c:pt>
                      <c:pt idx="162">
                        <c:v>3563.9855603636342</c:v>
                      </c:pt>
                      <c:pt idx="163">
                        <c:v>3586.5499803636344</c:v>
                      </c:pt>
                      <c:pt idx="164">
                        <c:v>3608.2491576363618</c:v>
                      </c:pt>
                      <c:pt idx="165">
                        <c:v>3628.5516734545436</c:v>
                      </c:pt>
                      <c:pt idx="166">
                        <c:v>3648.8728742727253</c:v>
                      </c:pt>
                      <c:pt idx="167">
                        <c:v>3671.1034803636344</c:v>
                      </c:pt>
                      <c:pt idx="168">
                        <c:v>3693.0854650909073</c:v>
                      </c:pt>
                      <c:pt idx="169">
                        <c:v>3716.0328994545434</c:v>
                      </c:pt>
                      <c:pt idx="170">
                        <c:v>3737.2426566363615</c:v>
                      </c:pt>
                      <c:pt idx="171">
                        <c:v>3758.2075767272704</c:v>
                      </c:pt>
                      <c:pt idx="172">
                        <c:v>3777.5731638181796</c:v>
                      </c:pt>
                      <c:pt idx="173">
                        <c:v>3797.7743877272706</c:v>
                      </c:pt>
                      <c:pt idx="174">
                        <c:v>3819.7427296363617</c:v>
                      </c:pt>
                      <c:pt idx="175">
                        <c:v>3840.6707554545433</c:v>
                      </c:pt>
                      <c:pt idx="176">
                        <c:v>3860.4791598181796</c:v>
                      </c:pt>
                      <c:pt idx="177">
                        <c:v>3880.3456949999977</c:v>
                      </c:pt>
                      <c:pt idx="178">
                        <c:v>3899.9860032727252</c:v>
                      </c:pt>
                      <c:pt idx="179">
                        <c:v>3917.9072161818162</c:v>
                      </c:pt>
                      <c:pt idx="180">
                        <c:v>3935.8792020909073</c:v>
                      </c:pt>
                      <c:pt idx="181">
                        <c:v>3957.1148842727252</c:v>
                      </c:pt>
                    </c:numCache>
                  </c:numRef>
                </c:val>
                <c:smooth val="0"/>
                <c:extLst>
                  <c:ext xmlns:c16="http://schemas.microsoft.com/office/drawing/2014/chart" uri="{C3380CC4-5D6E-409C-BE32-E72D297353CC}">
                    <c16:uniqueId val="{00000002-95D8-42B1-B215-5D2D98D1334C}"/>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'DM &amp; Ind Figure 16 &amp; 17'!$E$4</c15:sqref>
                        </c15:formulaRef>
                      </c:ext>
                    </c:extLst>
                    <c:strCache>
                      <c:ptCount val="1"/>
                      <c:pt idx="0">
                        <c:v> 2025/26</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'DM &amp; Ind Figure 16 &amp; 17'!$A$5:$A$186</c15:sqref>
                        </c15:formulaRef>
                      </c:ext>
                    </c:extLst>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extLst xmlns:c15="http://schemas.microsoft.com/office/drawing/2012/chart">
                      <c:ext xmlns:c15="http://schemas.microsoft.com/office/drawing/2012/chart" uri="{02D57815-91ED-43cb-92C2-25804820EDAC}">
                        <c15:formulaRef>
                          <c15:sqref>'DM &amp; Ind Figure 16 &amp; 17'!$E$5:$E$186</c15:sqref>
                        </c15:formulaRef>
                      </c:ext>
                    </c:extLst>
                    <c:numCache>
                      <c:formatCode>0</c:formatCode>
                      <c:ptCount val="182"/>
                      <c:pt idx="0">
                        <c:v>18.887669818181816</c:v>
                      </c:pt>
                      <c:pt idx="1">
                        <c:v>38.070404818181814</c:v>
                      </c:pt>
                      <c:pt idx="2">
                        <c:v>56.606985090909092</c:v>
                      </c:pt>
                      <c:pt idx="3">
                        <c:v>73.330811818181814</c:v>
                      </c:pt>
                      <c:pt idx="4">
                        <c:v>90.558373181818183</c:v>
                      </c:pt>
                      <c:pt idx="5">
                        <c:v>109.48153036363637</c:v>
                      </c:pt>
                      <c:pt idx="6">
                        <c:v>129.54884290909092</c:v>
                      </c:pt>
                      <c:pt idx="7">
                        <c:v>150.37954154545457</c:v>
                      </c:pt>
                      <c:pt idx="8">
                        <c:v>170.4871413636364</c:v>
                      </c:pt>
                      <c:pt idx="9">
                        <c:v>190.71234863636366</c:v>
                      </c:pt>
                      <c:pt idx="10">
                        <c:v>209.36952509090912</c:v>
                      </c:pt>
                      <c:pt idx="11">
                        <c:v>228.03795827272731</c:v>
                      </c:pt>
                      <c:pt idx="12">
                        <c:v>249.80012263636368</c:v>
                      </c:pt>
                      <c:pt idx="13">
                        <c:v>271.44728490909097</c:v>
                      </c:pt>
                      <c:pt idx="14">
                        <c:v>292.43489836363642</c:v>
                      </c:pt>
                      <c:pt idx="15">
                        <c:v>313.15751600000004</c:v>
                      </c:pt>
                      <c:pt idx="16">
                        <c:v>333.02694690909095</c:v>
                      </c:pt>
                      <c:pt idx="17">
                        <c:v>350.53889754545457</c:v>
                      </c:pt>
                      <c:pt idx="18">
                        <c:v>367.74928536363637</c:v>
                      </c:pt>
                      <c:pt idx="19">
                        <c:v>386.99792827272728</c:v>
                      </c:pt>
                      <c:pt idx="20">
                        <c:v>405.19592390909094</c:v>
                      </c:pt>
                      <c:pt idx="21">
                        <c:v>425.62394436363638</c:v>
                      </c:pt>
                      <c:pt idx="22">
                        <c:v>444.75356890909092</c:v>
                      </c:pt>
                      <c:pt idx="23">
                        <c:v>463.20008518181817</c:v>
                      </c:pt>
                      <c:pt idx="24">
                        <c:v>481.89130399999999</c:v>
                      </c:pt>
                      <c:pt idx="25">
                        <c:v>499.28410245454546</c:v>
                      </c:pt>
                      <c:pt idx="26">
                        <c:v>518.37865299999999</c:v>
                      </c:pt>
                      <c:pt idx="27">
                        <c:v>536.46412418181819</c:v>
                      </c:pt>
                      <c:pt idx="28">
                        <c:v>557.06958145454541</c:v>
                      </c:pt>
                      <c:pt idx="29">
                        <c:v>577.00631481818175</c:v>
                      </c:pt>
                      <c:pt idx="30">
                        <c:v>595.95140145454536</c:v>
                      </c:pt>
                      <c:pt idx="31">
                        <c:v>614.72297836363623</c:v>
                      </c:pt>
                      <c:pt idx="32">
                        <c:v>633.54932654545439</c:v>
                      </c:pt>
                      <c:pt idx="33">
                        <c:v>652.71206927272715</c:v>
                      </c:pt>
                      <c:pt idx="34">
                        <c:v>672.4680598181817</c:v>
                      </c:pt>
                      <c:pt idx="35">
                        <c:v>692.02883709090895</c:v>
                      </c:pt>
                      <c:pt idx="36">
                        <c:v>712.61557836363625</c:v>
                      </c:pt>
                      <c:pt idx="37">
                        <c:v>733.08675236363626</c:v>
                      </c:pt>
                      <c:pt idx="38">
                        <c:v>752.44011454545443</c:v>
                      </c:pt>
                      <c:pt idx="39">
                        <c:v>771.38588027272715</c:v>
                      </c:pt>
                      <c:pt idx="40">
                        <c:v>791.66771836363625</c:v>
                      </c:pt>
                      <c:pt idx="41">
                        <c:v>811.63361290909074</c:v>
                      </c:pt>
                      <c:pt idx="42">
                        <c:v>830.81470999999988</c:v>
                      </c:pt>
                      <c:pt idx="43">
                        <c:v>851.41983672727258</c:v>
                      </c:pt>
                      <c:pt idx="44">
                        <c:v>871.5679144545453</c:v>
                      </c:pt>
                      <c:pt idx="45">
                        <c:v>891.25519372727263</c:v>
                      </c:pt>
                      <c:pt idx="46">
                        <c:v>911.3885347272726</c:v>
                      </c:pt>
                      <c:pt idx="47">
                        <c:v>933.07071136363629</c:v>
                      </c:pt>
                      <c:pt idx="48">
                        <c:v>956.1438088181817</c:v>
                      </c:pt>
                      <c:pt idx="49">
                        <c:v>978.44012872727262</c:v>
                      </c:pt>
                      <c:pt idx="50">
                        <c:v>1004.0461672727272</c:v>
                      </c:pt>
                      <c:pt idx="51">
                        <c:v>1029.644487</c:v>
                      </c:pt>
                      <c:pt idx="52">
                        <c:v>1049.9282475454545</c:v>
                      </c:pt>
                      <c:pt idx="53">
                        <c:v>1068.4954714545454</c:v>
                      </c:pt>
                      <c:pt idx="54">
                        <c:v>1091.0171168181816</c:v>
                      </c:pt>
                      <c:pt idx="55">
                        <c:v>1115.5146031818181</c:v>
                      </c:pt>
                      <c:pt idx="56">
                        <c:v>1139.6623409090907</c:v>
                      </c:pt>
                      <c:pt idx="57">
                        <c:v>1160.2186008181816</c:v>
                      </c:pt>
                      <c:pt idx="58">
                        <c:v>1181.297311363636</c:v>
                      </c:pt>
                      <c:pt idx="59">
                        <c:v>1199.6886894545451</c:v>
                      </c:pt>
                      <c:pt idx="60">
                        <c:v>1218.8332275454541</c:v>
                      </c:pt>
                      <c:pt idx="61">
                        <c:v>1238.7885687272721</c:v>
                      </c:pt>
                      <c:pt idx="62">
                        <c:v>1260.6770477272721</c:v>
                      </c:pt>
                      <c:pt idx="63">
                        <c:v>1283.489116636363</c:v>
                      </c:pt>
                      <c:pt idx="64">
                        <c:v>1306.5278965454538</c:v>
                      </c:pt>
                      <c:pt idx="65">
                        <c:v>1327.2953911818174</c:v>
                      </c:pt>
                      <c:pt idx="66">
                        <c:v>1344.7265933636356</c:v>
                      </c:pt>
                      <c:pt idx="67">
                        <c:v>1362.7728719999993</c:v>
                      </c:pt>
                      <c:pt idx="68">
                        <c:v>1382.7049350909085</c:v>
                      </c:pt>
                      <c:pt idx="69">
                        <c:v>1403.3339220909086</c:v>
                      </c:pt>
                      <c:pt idx="70">
                        <c:v>1424.0585979090904</c:v>
                      </c:pt>
                      <c:pt idx="71">
                        <c:v>1444.9838317272722</c:v>
                      </c:pt>
                      <c:pt idx="72">
                        <c:v>1467.3603869999995</c:v>
                      </c:pt>
                      <c:pt idx="73">
                        <c:v>1488.3635952727268</c:v>
                      </c:pt>
                      <c:pt idx="74">
                        <c:v>1508.0688370909086</c:v>
                      </c:pt>
                      <c:pt idx="75">
                        <c:v>1529.1154947272721</c:v>
                      </c:pt>
                      <c:pt idx="76">
                        <c:v>1553.5182169999994</c:v>
                      </c:pt>
                      <c:pt idx="77">
                        <c:v>1574.8097137272721</c:v>
                      </c:pt>
                      <c:pt idx="78">
                        <c:v>1595.3317106363629</c:v>
                      </c:pt>
                      <c:pt idx="79">
                        <c:v>1615.8551880909083</c:v>
                      </c:pt>
                      <c:pt idx="80">
                        <c:v>1635.4024555454537</c:v>
                      </c:pt>
                      <c:pt idx="81">
                        <c:v>1652.914831818181</c:v>
                      </c:pt>
                      <c:pt idx="82">
                        <c:v>1672.3823743636356</c:v>
                      </c:pt>
                      <c:pt idx="83">
                        <c:v>1688.9426134545447</c:v>
                      </c:pt>
                      <c:pt idx="84">
                        <c:v>1703.2313491818174</c:v>
                      </c:pt>
                      <c:pt idx="85">
                        <c:v>1717.2545228181812</c:v>
                      </c:pt>
                      <c:pt idx="86">
                        <c:v>1732.6062282727266</c:v>
                      </c:pt>
                      <c:pt idx="87">
                        <c:v>1748.7459339999994</c:v>
                      </c:pt>
                      <c:pt idx="88">
                        <c:v>1765.5549024545448</c:v>
                      </c:pt>
                      <c:pt idx="89">
                        <c:v>1783.5214779999994</c:v>
                      </c:pt>
                      <c:pt idx="90">
                        <c:v>1801.3526589999994</c:v>
                      </c:pt>
                      <c:pt idx="91">
                        <c:v>1817.8973138181814</c:v>
                      </c:pt>
                      <c:pt idx="92">
                        <c:v>1833.5493805454541</c:v>
                      </c:pt>
                      <c:pt idx="93">
                        <c:v>1853.7359145454541</c:v>
                      </c:pt>
                      <c:pt idx="94">
                        <c:v>1873.8892750909085</c:v>
                      </c:pt>
                      <c:pt idx="95">
                        <c:v>1894.5915774545449</c:v>
                      </c:pt>
                      <c:pt idx="96">
                        <c:v>1919.2935855454539</c:v>
                      </c:pt>
                      <c:pt idx="97">
                        <c:v>1944.1334642727265</c:v>
                      </c:pt>
                      <c:pt idx="98">
                        <c:v>1967.6724795454538</c:v>
                      </c:pt>
                      <c:pt idx="99">
                        <c:v>1992.9708100909083</c:v>
                      </c:pt>
                      <c:pt idx="100">
                        <c:v>2015.5217796363629</c:v>
                      </c:pt>
                      <c:pt idx="101">
                        <c:v>2037.7678507272719</c:v>
                      </c:pt>
                      <c:pt idx="102">
                        <c:v>2058.1451585454538</c:v>
                      </c:pt>
                      <c:pt idx="103">
                        <c:v>2078.9623129090901</c:v>
                      </c:pt>
                      <c:pt idx="104">
                        <c:v>2101.7433548181812</c:v>
                      </c:pt>
                      <c:pt idx="105">
                        <c:v>2125.854143818181</c:v>
                      </c:pt>
                      <c:pt idx="106">
                        <c:v>2150.1438768181811</c:v>
                      </c:pt>
                      <c:pt idx="107">
                        <c:v>2173.42636390909</c:v>
                      </c:pt>
                      <c:pt idx="108">
                        <c:v>2195.2571768181811</c:v>
                      </c:pt>
                      <c:pt idx="109">
                        <c:v>2217.3681114545448</c:v>
                      </c:pt>
                      <c:pt idx="110">
                        <c:v>2242.0475663636357</c:v>
                      </c:pt>
                      <c:pt idx="111">
                        <c:v>2265.0583398181811</c:v>
                      </c:pt>
                      <c:pt idx="112">
                        <c:v>2285.6706458181811</c:v>
                      </c:pt>
                      <c:pt idx="113">
                        <c:v>2307.476799818181</c:v>
                      </c:pt>
                      <c:pt idx="114">
                        <c:v>2328.5947079090902</c:v>
                      </c:pt>
                      <c:pt idx="115">
                        <c:v>2347.8412610909086</c:v>
                      </c:pt>
                      <c:pt idx="116">
                        <c:v>2368.8102637272723</c:v>
                      </c:pt>
                      <c:pt idx="117">
                        <c:v>2391.5777610909086</c:v>
                      </c:pt>
                      <c:pt idx="118">
                        <c:v>2412.4307257272721</c:v>
                      </c:pt>
                      <c:pt idx="119">
                        <c:v>2436.2191472727268</c:v>
                      </c:pt>
                      <c:pt idx="120">
                        <c:v>2460.4392315454543</c:v>
                      </c:pt>
                      <c:pt idx="121">
                        <c:v>2480.8514318181815</c:v>
                      </c:pt>
                      <c:pt idx="122">
                        <c:v>2499.9651795454542</c:v>
                      </c:pt>
                      <c:pt idx="123">
                        <c:v>2520.4849176363632</c:v>
                      </c:pt>
                      <c:pt idx="124">
                        <c:v>2540.7604639999995</c:v>
                      </c:pt>
                      <c:pt idx="125">
                        <c:v>2562.8353320909087</c:v>
                      </c:pt>
                      <c:pt idx="126">
                        <c:v>2585.1122920909088</c:v>
                      </c:pt>
                      <c:pt idx="127">
                        <c:v>2606.2085833636361</c:v>
                      </c:pt>
                      <c:pt idx="128">
                        <c:v>2628.7311260909087</c:v>
                      </c:pt>
                      <c:pt idx="129">
                        <c:v>2648.9785059999995</c:v>
                      </c:pt>
                      <c:pt idx="130">
                        <c:v>2669.817563545454</c:v>
                      </c:pt>
                      <c:pt idx="131">
                        <c:v>2692.7703189090903</c:v>
                      </c:pt>
                      <c:pt idx="132">
                        <c:v>2714.5585608181814</c:v>
                      </c:pt>
                      <c:pt idx="133">
                        <c:v>2736.086276363636</c:v>
                      </c:pt>
                      <c:pt idx="134">
                        <c:v>2757.7792308181815</c:v>
                      </c:pt>
                      <c:pt idx="135">
                        <c:v>2780.9325282727268</c:v>
                      </c:pt>
                      <c:pt idx="136">
                        <c:v>2803.475770272727</c:v>
                      </c:pt>
                      <c:pt idx="137">
                        <c:v>2823.0583768181814</c:v>
                      </c:pt>
                      <c:pt idx="138">
                        <c:v>2844.9540867272722</c:v>
                      </c:pt>
                      <c:pt idx="139">
                        <c:v>2867.9361882727267</c:v>
                      </c:pt>
                      <c:pt idx="140">
                        <c:v>2890.2208281818175</c:v>
                      </c:pt>
                      <c:pt idx="141">
                        <c:v>2915.986797727272</c:v>
                      </c:pt>
                      <c:pt idx="142">
                        <c:v>2937.1483118181809</c:v>
                      </c:pt>
                      <c:pt idx="143">
                        <c:v>2956.5531781818172</c:v>
                      </c:pt>
                      <c:pt idx="144">
                        <c:v>2974.8054862727263</c:v>
                      </c:pt>
                      <c:pt idx="145">
                        <c:v>2995.8105861818171</c:v>
                      </c:pt>
                      <c:pt idx="146">
                        <c:v>3016.9845306363627</c:v>
                      </c:pt>
                      <c:pt idx="147">
                        <c:v>3038.4007357272717</c:v>
                      </c:pt>
                      <c:pt idx="148">
                        <c:v>3057.7596599999988</c:v>
                      </c:pt>
                      <c:pt idx="149">
                        <c:v>3078.1185532727259</c:v>
                      </c:pt>
                      <c:pt idx="150">
                        <c:v>3097.6789099999987</c:v>
                      </c:pt>
                      <c:pt idx="151">
                        <c:v>3115.6794417272713</c:v>
                      </c:pt>
                      <c:pt idx="152">
                        <c:v>3136.6015863636349</c:v>
                      </c:pt>
                      <c:pt idx="153">
                        <c:v>3159.8239959090893</c:v>
                      </c:pt>
                      <c:pt idx="154">
                        <c:v>3181.580348727271</c:v>
                      </c:pt>
                      <c:pt idx="155">
                        <c:v>3202.0486637272711</c:v>
                      </c:pt>
                      <c:pt idx="156">
                        <c:v>3224.7714468181803</c:v>
                      </c:pt>
                      <c:pt idx="157">
                        <c:v>3244.7994065454532</c:v>
                      </c:pt>
                      <c:pt idx="158">
                        <c:v>3264.4742040909077</c:v>
                      </c:pt>
                      <c:pt idx="159">
                        <c:v>3286.3903575454533</c:v>
                      </c:pt>
                      <c:pt idx="160">
                        <c:v>3305.7288215454532</c:v>
                      </c:pt>
                      <c:pt idx="161">
                        <c:v>3324.2997006363621</c:v>
                      </c:pt>
                      <c:pt idx="162">
                        <c:v>3344.1196615454528</c:v>
                      </c:pt>
                      <c:pt idx="163">
                        <c:v>3365.0171851818163</c:v>
                      </c:pt>
                      <c:pt idx="164">
                        <c:v>3384.7679867272709</c:v>
                      </c:pt>
                      <c:pt idx="165">
                        <c:v>3402.7973321818163</c:v>
                      </c:pt>
                      <c:pt idx="166">
                        <c:v>3422.4792918181797</c:v>
                      </c:pt>
                      <c:pt idx="167">
                        <c:v>3442.6265188181796</c:v>
                      </c:pt>
                      <c:pt idx="168">
                        <c:v>3463.3267516363617</c:v>
                      </c:pt>
                      <c:pt idx="169">
                        <c:v>3484.2968709999982</c:v>
                      </c:pt>
                      <c:pt idx="170">
                        <c:v>3504.5792349999983</c:v>
                      </c:pt>
                      <c:pt idx="171">
                        <c:v>3523.4945154545439</c:v>
                      </c:pt>
                      <c:pt idx="172">
                        <c:v>3543.1401458181804</c:v>
                      </c:pt>
                      <c:pt idx="173">
                        <c:v>3563.2108129090893</c:v>
                      </c:pt>
                      <c:pt idx="174">
                        <c:v>3581.9593851818167</c:v>
                      </c:pt>
                      <c:pt idx="175">
                        <c:v>3602.4320839999987</c:v>
                      </c:pt>
                      <c:pt idx="176">
                        <c:v>3622.4230111818169</c:v>
                      </c:pt>
                      <c:pt idx="177">
                        <c:v>3641.9258079999986</c:v>
                      </c:pt>
                      <c:pt idx="178">
                        <c:v>3659.372962363635</c:v>
                      </c:pt>
                      <c:pt idx="179">
                        <c:v>3677.0837789090897</c:v>
                      </c:pt>
                      <c:pt idx="180">
                        <c:v>3696.4982568181804</c:v>
                      </c:pt>
                      <c:pt idx="181">
                        <c:v>3716.2376346363621</c:v>
                      </c:pt>
                    </c:numCache>
                  </c:numRef>
                </c:val>
                <c:smooth val="0"/>
                <c:extLst xmlns:c15="http://schemas.microsoft.com/office/drawing/2012/chart">
                  <c:ext xmlns:c16="http://schemas.microsoft.com/office/drawing/2014/chart" uri="{C3380CC4-5D6E-409C-BE32-E72D297353CC}">
                    <c16:uniqueId val="{00000003-95D8-42B1-B215-5D2D98D1334C}"/>
                  </c:ext>
                </c:extLst>
              </c15:ser>
            </c15:filteredLineSeries>
          </c:ext>
        </c:extLst>
      </c:lineChart>
      <c:dateAx>
        <c:axId val="92183680"/>
        <c:scaling>
          <c:orientation val="minMax"/>
        </c:scaling>
        <c:delete val="0"/>
        <c:axPos val="b"/>
        <c:numFmt formatCode="d\-m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92167360"/>
        <c:crosses val="autoZero"/>
        <c:auto val="1"/>
        <c:lblOffset val="100"/>
        <c:baseTimeUnit val="days"/>
      </c:dateAx>
      <c:valAx>
        <c:axId val="921673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latin typeface="Tenorite" panose="00000500000000000000" pitchFamily="2" charset="0"/>
                  </a:rPr>
                  <a:t>mcm/d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92183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2"/>
          <c:tx>
            <c:strRef>
              <c:f>'Elec. gen. Figure 18 &amp; 19'!$F$3</c:f>
              <c:strCache>
                <c:ptCount val="1"/>
                <c:pt idx="0">
                  <c:v> 2024/25</c:v>
                </c:pt>
              </c:strCache>
            </c:strRef>
          </c:tx>
          <c:spPr>
            <a:ln w="28575" cap="rnd">
              <a:solidFill>
                <a:schemeClr val="accent3"/>
              </a:solidFill>
              <a:round/>
            </a:ln>
            <a:effectLst/>
          </c:spPr>
          <c:marker>
            <c:symbol val="none"/>
          </c:marker>
          <c:cat>
            <c:numRef>
              <c:f>'Elec. gen. Figure 18 &amp; 19'!$C$4:$C$185</c:f>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f>'Elec. gen. Figure 18 &amp; 19'!$F$4:$F$185</c:f>
              <c:numCache>
                <c:formatCode>0</c:formatCode>
                <c:ptCount val="182"/>
                <c:pt idx="0">
                  <c:v>27.5</c:v>
                </c:pt>
                <c:pt idx="1">
                  <c:v>66.400000000000006</c:v>
                </c:pt>
                <c:pt idx="2">
                  <c:v>111.60000000000001</c:v>
                </c:pt>
                <c:pt idx="3">
                  <c:v>147.1</c:v>
                </c:pt>
                <c:pt idx="4">
                  <c:v>162.5</c:v>
                </c:pt>
                <c:pt idx="5">
                  <c:v>185.5</c:v>
                </c:pt>
                <c:pt idx="6">
                  <c:v>228.4</c:v>
                </c:pt>
                <c:pt idx="7">
                  <c:v>266.39999999999998</c:v>
                </c:pt>
                <c:pt idx="8">
                  <c:v>298.29999999999995</c:v>
                </c:pt>
                <c:pt idx="9">
                  <c:v>336.29999999999995</c:v>
                </c:pt>
                <c:pt idx="10">
                  <c:v>381.19999999999993</c:v>
                </c:pt>
                <c:pt idx="11">
                  <c:v>399.19999999999993</c:v>
                </c:pt>
                <c:pt idx="12">
                  <c:v>449.09999999999991</c:v>
                </c:pt>
                <c:pt idx="13">
                  <c:v>514.19999999999993</c:v>
                </c:pt>
                <c:pt idx="14">
                  <c:v>551.9</c:v>
                </c:pt>
                <c:pt idx="15">
                  <c:v>591.69999999999993</c:v>
                </c:pt>
                <c:pt idx="16">
                  <c:v>637.59999999999991</c:v>
                </c:pt>
                <c:pt idx="17">
                  <c:v>676.69999999999993</c:v>
                </c:pt>
                <c:pt idx="18">
                  <c:v>712.9</c:v>
                </c:pt>
                <c:pt idx="19">
                  <c:v>736.3</c:v>
                </c:pt>
                <c:pt idx="20">
                  <c:v>773.5</c:v>
                </c:pt>
                <c:pt idx="21">
                  <c:v>822.9</c:v>
                </c:pt>
                <c:pt idx="22">
                  <c:v>871.9</c:v>
                </c:pt>
                <c:pt idx="23">
                  <c:v>908.19999999999993</c:v>
                </c:pt>
                <c:pt idx="24">
                  <c:v>965.4</c:v>
                </c:pt>
                <c:pt idx="25">
                  <c:v>998.3</c:v>
                </c:pt>
                <c:pt idx="26">
                  <c:v>1022</c:v>
                </c:pt>
                <c:pt idx="27">
                  <c:v>1071.8</c:v>
                </c:pt>
                <c:pt idx="28">
                  <c:v>1141.3999999999999</c:v>
                </c:pt>
                <c:pt idx="29">
                  <c:v>1204.6999999999998</c:v>
                </c:pt>
                <c:pt idx="30">
                  <c:v>1249.7999999999997</c:v>
                </c:pt>
                <c:pt idx="31">
                  <c:v>1306.4999999999998</c:v>
                </c:pt>
                <c:pt idx="32">
                  <c:v>1359.2999999999997</c:v>
                </c:pt>
                <c:pt idx="33">
                  <c:v>1421.7999999999997</c:v>
                </c:pt>
                <c:pt idx="34">
                  <c:v>1506.0999999999997</c:v>
                </c:pt>
                <c:pt idx="35">
                  <c:v>1590.1999999999996</c:v>
                </c:pt>
                <c:pt idx="36">
                  <c:v>1668.2999999999995</c:v>
                </c:pt>
                <c:pt idx="37">
                  <c:v>1732.2999999999995</c:v>
                </c:pt>
                <c:pt idx="38">
                  <c:v>1801.7999999999995</c:v>
                </c:pt>
                <c:pt idx="39">
                  <c:v>1867.1999999999996</c:v>
                </c:pt>
                <c:pt idx="40">
                  <c:v>1917.3999999999996</c:v>
                </c:pt>
                <c:pt idx="41">
                  <c:v>1969.5999999999997</c:v>
                </c:pt>
                <c:pt idx="42">
                  <c:v>2038.0999999999997</c:v>
                </c:pt>
                <c:pt idx="43">
                  <c:v>2109.1</c:v>
                </c:pt>
                <c:pt idx="44">
                  <c:v>2178.6</c:v>
                </c:pt>
                <c:pt idx="45">
                  <c:v>2235.4</c:v>
                </c:pt>
                <c:pt idx="46">
                  <c:v>2261</c:v>
                </c:pt>
                <c:pt idx="47">
                  <c:v>2291</c:v>
                </c:pt>
                <c:pt idx="48">
                  <c:v>2358.3000000000002</c:v>
                </c:pt>
                <c:pt idx="49">
                  <c:v>2413</c:v>
                </c:pt>
                <c:pt idx="50">
                  <c:v>2466</c:v>
                </c:pt>
                <c:pt idx="51">
                  <c:v>2534.3000000000002</c:v>
                </c:pt>
                <c:pt idx="52">
                  <c:v>2595</c:v>
                </c:pt>
                <c:pt idx="53">
                  <c:v>2618.3000000000002</c:v>
                </c:pt>
                <c:pt idx="54">
                  <c:v>2637.8</c:v>
                </c:pt>
                <c:pt idx="55">
                  <c:v>2667</c:v>
                </c:pt>
                <c:pt idx="56">
                  <c:v>2741.4</c:v>
                </c:pt>
                <c:pt idx="57">
                  <c:v>2816.1</c:v>
                </c:pt>
                <c:pt idx="58">
                  <c:v>2887.1</c:v>
                </c:pt>
                <c:pt idx="59">
                  <c:v>2933.4</c:v>
                </c:pt>
                <c:pt idx="60">
                  <c:v>2966.8</c:v>
                </c:pt>
                <c:pt idx="61">
                  <c:v>2995</c:v>
                </c:pt>
                <c:pt idx="62">
                  <c:v>3046.2</c:v>
                </c:pt>
                <c:pt idx="63">
                  <c:v>3128.6</c:v>
                </c:pt>
                <c:pt idx="64">
                  <c:v>3197.7999999999997</c:v>
                </c:pt>
                <c:pt idx="65">
                  <c:v>3227.2999999999997</c:v>
                </c:pt>
                <c:pt idx="66">
                  <c:v>3268.1</c:v>
                </c:pt>
                <c:pt idx="67">
                  <c:v>3291.2</c:v>
                </c:pt>
                <c:pt idx="68">
                  <c:v>3310.2999999999997</c:v>
                </c:pt>
                <c:pt idx="69">
                  <c:v>3362.2</c:v>
                </c:pt>
                <c:pt idx="70">
                  <c:v>3453.6</c:v>
                </c:pt>
                <c:pt idx="71">
                  <c:v>3559.4</c:v>
                </c:pt>
                <c:pt idx="72">
                  <c:v>3666.8</c:v>
                </c:pt>
                <c:pt idx="73">
                  <c:v>3760.1000000000004</c:v>
                </c:pt>
                <c:pt idx="74">
                  <c:v>3799.3</c:v>
                </c:pt>
                <c:pt idx="75">
                  <c:v>3817.6000000000004</c:v>
                </c:pt>
                <c:pt idx="76">
                  <c:v>3846.3</c:v>
                </c:pt>
                <c:pt idx="77">
                  <c:v>3888.8</c:v>
                </c:pt>
                <c:pt idx="78">
                  <c:v>3915.1000000000004</c:v>
                </c:pt>
                <c:pt idx="79">
                  <c:v>3937.1000000000004</c:v>
                </c:pt>
                <c:pt idx="80">
                  <c:v>3961.7000000000003</c:v>
                </c:pt>
                <c:pt idx="81">
                  <c:v>3979.8</c:v>
                </c:pt>
                <c:pt idx="82">
                  <c:v>3995.3</c:v>
                </c:pt>
                <c:pt idx="83">
                  <c:v>4033.8</c:v>
                </c:pt>
                <c:pt idx="84">
                  <c:v>4058.8</c:v>
                </c:pt>
                <c:pt idx="85">
                  <c:v>4082.6000000000004</c:v>
                </c:pt>
                <c:pt idx="86">
                  <c:v>4130.3</c:v>
                </c:pt>
                <c:pt idx="87">
                  <c:v>4196.5</c:v>
                </c:pt>
                <c:pt idx="88">
                  <c:v>4249.2</c:v>
                </c:pt>
                <c:pt idx="89">
                  <c:v>4272.5999999999995</c:v>
                </c:pt>
                <c:pt idx="90">
                  <c:v>4292.9999999999991</c:v>
                </c:pt>
                <c:pt idx="91">
                  <c:v>4311.6999999999989</c:v>
                </c:pt>
                <c:pt idx="92">
                  <c:v>4328.3999999999987</c:v>
                </c:pt>
                <c:pt idx="93">
                  <c:v>4369.0999999999985</c:v>
                </c:pt>
                <c:pt idx="94">
                  <c:v>4428.8999999999987</c:v>
                </c:pt>
                <c:pt idx="95">
                  <c:v>4489.8999999999987</c:v>
                </c:pt>
                <c:pt idx="96">
                  <c:v>4524.5999999999985</c:v>
                </c:pt>
                <c:pt idx="97">
                  <c:v>4561.5999999999985</c:v>
                </c:pt>
                <c:pt idx="98">
                  <c:v>4610.3999999999987</c:v>
                </c:pt>
                <c:pt idx="99">
                  <c:v>4697.1999999999989</c:v>
                </c:pt>
                <c:pt idx="100">
                  <c:v>4774.7999999999993</c:v>
                </c:pt>
                <c:pt idx="101">
                  <c:v>4865.8999999999996</c:v>
                </c:pt>
                <c:pt idx="102">
                  <c:v>4949.7999999999993</c:v>
                </c:pt>
                <c:pt idx="103">
                  <c:v>5017.7999999999993</c:v>
                </c:pt>
                <c:pt idx="104">
                  <c:v>5081.8999999999996</c:v>
                </c:pt>
                <c:pt idx="105">
                  <c:v>5162</c:v>
                </c:pt>
                <c:pt idx="106">
                  <c:v>5251.1</c:v>
                </c:pt>
                <c:pt idx="107">
                  <c:v>5333.3</c:v>
                </c:pt>
                <c:pt idx="108">
                  <c:v>5419.5</c:v>
                </c:pt>
                <c:pt idx="109">
                  <c:v>5503.8</c:v>
                </c:pt>
                <c:pt idx="110">
                  <c:v>5597.5</c:v>
                </c:pt>
                <c:pt idx="111">
                  <c:v>5701.3</c:v>
                </c:pt>
                <c:pt idx="112">
                  <c:v>5801.4000000000005</c:v>
                </c:pt>
                <c:pt idx="113">
                  <c:v>5897.2000000000007</c:v>
                </c:pt>
                <c:pt idx="114">
                  <c:v>5946.9000000000005</c:v>
                </c:pt>
                <c:pt idx="115">
                  <c:v>5977.2000000000007</c:v>
                </c:pt>
                <c:pt idx="116">
                  <c:v>6008.2000000000007</c:v>
                </c:pt>
                <c:pt idx="117">
                  <c:v>6030.9000000000005</c:v>
                </c:pt>
                <c:pt idx="118">
                  <c:v>6061.0000000000009</c:v>
                </c:pt>
                <c:pt idx="119">
                  <c:v>6101.2000000000007</c:v>
                </c:pt>
                <c:pt idx="120">
                  <c:v>6145.7000000000007</c:v>
                </c:pt>
                <c:pt idx="121">
                  <c:v>6209.8000000000011</c:v>
                </c:pt>
                <c:pt idx="122">
                  <c:v>6293.2000000000007</c:v>
                </c:pt>
                <c:pt idx="123">
                  <c:v>6343.7000000000007</c:v>
                </c:pt>
                <c:pt idx="124">
                  <c:v>6396.5000000000009</c:v>
                </c:pt>
                <c:pt idx="125">
                  <c:v>6455.9000000000005</c:v>
                </c:pt>
                <c:pt idx="126">
                  <c:v>6499.3</c:v>
                </c:pt>
                <c:pt idx="127">
                  <c:v>6578.2</c:v>
                </c:pt>
                <c:pt idx="128">
                  <c:v>6646.7</c:v>
                </c:pt>
                <c:pt idx="129">
                  <c:v>6680.3</c:v>
                </c:pt>
                <c:pt idx="130">
                  <c:v>6743.6</c:v>
                </c:pt>
                <c:pt idx="131">
                  <c:v>6779.8</c:v>
                </c:pt>
                <c:pt idx="132">
                  <c:v>6829.6</c:v>
                </c:pt>
                <c:pt idx="133">
                  <c:v>6893.2000000000007</c:v>
                </c:pt>
                <c:pt idx="134">
                  <c:v>6973.9000000000005</c:v>
                </c:pt>
                <c:pt idx="135">
                  <c:v>7060.7000000000007</c:v>
                </c:pt>
                <c:pt idx="136">
                  <c:v>7145.3000000000011</c:v>
                </c:pt>
                <c:pt idx="137">
                  <c:v>7213.0000000000009</c:v>
                </c:pt>
                <c:pt idx="138">
                  <c:v>7257.9000000000005</c:v>
                </c:pt>
                <c:pt idx="139">
                  <c:v>7331.7000000000007</c:v>
                </c:pt>
                <c:pt idx="140">
                  <c:v>7379.4000000000005</c:v>
                </c:pt>
                <c:pt idx="141">
                  <c:v>7425.2000000000007</c:v>
                </c:pt>
                <c:pt idx="142">
                  <c:v>7447.6</c:v>
                </c:pt>
                <c:pt idx="143">
                  <c:v>7466.3</c:v>
                </c:pt>
                <c:pt idx="144">
                  <c:v>7489.1</c:v>
                </c:pt>
                <c:pt idx="145">
                  <c:v>7510.6</c:v>
                </c:pt>
                <c:pt idx="146">
                  <c:v>7537.1</c:v>
                </c:pt>
                <c:pt idx="147">
                  <c:v>7591.3</c:v>
                </c:pt>
                <c:pt idx="148">
                  <c:v>7656.3</c:v>
                </c:pt>
                <c:pt idx="149">
                  <c:v>7728.2</c:v>
                </c:pt>
                <c:pt idx="150">
                  <c:v>7797</c:v>
                </c:pt>
                <c:pt idx="151">
                  <c:v>7841.3</c:v>
                </c:pt>
                <c:pt idx="152">
                  <c:v>7872.2</c:v>
                </c:pt>
                <c:pt idx="153">
                  <c:v>7927.8</c:v>
                </c:pt>
                <c:pt idx="154">
                  <c:v>7967.9000000000005</c:v>
                </c:pt>
                <c:pt idx="155">
                  <c:v>8000.7000000000007</c:v>
                </c:pt>
                <c:pt idx="156">
                  <c:v>8030.0000000000009</c:v>
                </c:pt>
                <c:pt idx="157">
                  <c:v>8083.4000000000005</c:v>
                </c:pt>
                <c:pt idx="158">
                  <c:v>8110.5000000000009</c:v>
                </c:pt>
                <c:pt idx="159">
                  <c:v>8156.8000000000011</c:v>
                </c:pt>
                <c:pt idx="160">
                  <c:v>8207.6</c:v>
                </c:pt>
                <c:pt idx="161">
                  <c:v>8269.9</c:v>
                </c:pt>
                <c:pt idx="162">
                  <c:v>8336.6999999999989</c:v>
                </c:pt>
                <c:pt idx="163">
                  <c:v>8414.1999999999989</c:v>
                </c:pt>
                <c:pt idx="164">
                  <c:v>8488.9</c:v>
                </c:pt>
                <c:pt idx="165">
                  <c:v>8535.6999999999989</c:v>
                </c:pt>
                <c:pt idx="166">
                  <c:v>8579.6999999999989</c:v>
                </c:pt>
                <c:pt idx="167">
                  <c:v>8636.5999999999985</c:v>
                </c:pt>
                <c:pt idx="168">
                  <c:v>8683.8999999999978</c:v>
                </c:pt>
                <c:pt idx="169">
                  <c:v>8755.3999999999978</c:v>
                </c:pt>
                <c:pt idx="170">
                  <c:v>8801.0999999999985</c:v>
                </c:pt>
                <c:pt idx="171">
                  <c:v>8819.6999999999989</c:v>
                </c:pt>
                <c:pt idx="172">
                  <c:v>8849.5999999999985</c:v>
                </c:pt>
                <c:pt idx="173">
                  <c:v>8897.8999999999978</c:v>
                </c:pt>
                <c:pt idx="174">
                  <c:v>8958.6999999999971</c:v>
                </c:pt>
                <c:pt idx="175">
                  <c:v>9015.6999999999971</c:v>
                </c:pt>
                <c:pt idx="176">
                  <c:v>9068.1999999999971</c:v>
                </c:pt>
                <c:pt idx="177">
                  <c:v>9096.1999999999971</c:v>
                </c:pt>
                <c:pt idx="178">
                  <c:v>9122.9999999999964</c:v>
                </c:pt>
                <c:pt idx="179">
                  <c:v>9142.399999999996</c:v>
                </c:pt>
                <c:pt idx="180">
                  <c:v>9167.7999999999956</c:v>
                </c:pt>
                <c:pt idx="181">
                  <c:v>9221.0999999999949</c:v>
                </c:pt>
              </c:numCache>
            </c:numRef>
          </c:val>
          <c:smooth val="0"/>
          <c:extLst>
            <c:ext xmlns:c16="http://schemas.microsoft.com/office/drawing/2014/chart" uri="{C3380CC4-5D6E-409C-BE32-E72D297353CC}">
              <c16:uniqueId val="{00000000-5EC1-4020-A540-17DDDB836138}"/>
            </c:ext>
          </c:extLst>
        </c:ser>
        <c:ser>
          <c:idx val="3"/>
          <c:order val="3"/>
          <c:tx>
            <c:strRef>
              <c:f>'Elec. gen. Figure 18 &amp; 19'!$G$3</c:f>
              <c:strCache>
                <c:ptCount val="1"/>
                <c:pt idx="0">
                  <c:v> 2025/26</c:v>
                </c:pt>
              </c:strCache>
            </c:strRef>
          </c:tx>
          <c:spPr>
            <a:ln w="28575" cap="rnd">
              <a:solidFill>
                <a:schemeClr val="accent4"/>
              </a:solidFill>
              <a:round/>
            </a:ln>
            <a:effectLst/>
          </c:spPr>
          <c:marker>
            <c:symbol val="none"/>
          </c:marker>
          <c:cat>
            <c:numRef>
              <c:f>'Elec. gen. Figure 18 &amp; 19'!$C$4:$C$185</c:f>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f>'Elec. gen. Figure 18 &amp; 19'!$G$4:$G$185</c:f>
              <c:numCache>
                <c:formatCode>0</c:formatCode>
                <c:ptCount val="182"/>
                <c:pt idx="0">
                  <c:v>43.62</c:v>
                </c:pt>
                <c:pt idx="1">
                  <c:v>71.91</c:v>
                </c:pt>
                <c:pt idx="2">
                  <c:v>93.22999999999999</c:v>
                </c:pt>
                <c:pt idx="3">
                  <c:v>109.16</c:v>
                </c:pt>
                <c:pt idx="4">
                  <c:v>124.06</c:v>
                </c:pt>
                <c:pt idx="5">
                  <c:v>164.17000000000002</c:v>
                </c:pt>
                <c:pt idx="6">
                  <c:v>226.16000000000003</c:v>
                </c:pt>
                <c:pt idx="7">
                  <c:v>289.17</c:v>
                </c:pt>
                <c:pt idx="8">
                  <c:v>334.83000000000004</c:v>
                </c:pt>
                <c:pt idx="9">
                  <c:v>391.18000000000006</c:v>
                </c:pt>
                <c:pt idx="10">
                  <c:v>446.66000000000008</c:v>
                </c:pt>
                <c:pt idx="11">
                  <c:v>515.25000000000011</c:v>
                </c:pt>
                <c:pt idx="12">
                  <c:v>603.08000000000015</c:v>
                </c:pt>
                <c:pt idx="13">
                  <c:v>692.34000000000015</c:v>
                </c:pt>
                <c:pt idx="14">
                  <c:v>773.46000000000015</c:v>
                </c:pt>
                <c:pt idx="15">
                  <c:v>847.81000000000017</c:v>
                </c:pt>
                <c:pt idx="16">
                  <c:v>921.14000000000021</c:v>
                </c:pt>
                <c:pt idx="17">
                  <c:v>953.39000000000021</c:v>
                </c:pt>
                <c:pt idx="18">
                  <c:v>969.81000000000017</c:v>
                </c:pt>
                <c:pt idx="19">
                  <c:v>1012.4700000000001</c:v>
                </c:pt>
                <c:pt idx="20">
                  <c:v>1037.4700000000003</c:v>
                </c:pt>
                <c:pt idx="21">
                  <c:v>1095.9000000000003</c:v>
                </c:pt>
                <c:pt idx="22">
                  <c:v>1112.2200000000003</c:v>
                </c:pt>
                <c:pt idx="23">
                  <c:v>1128.4700000000003</c:v>
                </c:pt>
                <c:pt idx="24">
                  <c:v>1145.7700000000002</c:v>
                </c:pt>
                <c:pt idx="25">
                  <c:v>1156.8600000000001</c:v>
                </c:pt>
                <c:pt idx="26">
                  <c:v>1181.3500000000001</c:v>
                </c:pt>
                <c:pt idx="27">
                  <c:v>1199.21</c:v>
                </c:pt>
                <c:pt idx="28">
                  <c:v>1239.6100000000001</c:v>
                </c:pt>
                <c:pt idx="29">
                  <c:v>1277.6100000000001</c:v>
                </c:pt>
                <c:pt idx="30">
                  <c:v>1297.23</c:v>
                </c:pt>
                <c:pt idx="31">
                  <c:v>1314.58</c:v>
                </c:pt>
                <c:pt idx="32">
                  <c:v>1337.25</c:v>
                </c:pt>
                <c:pt idx="33">
                  <c:v>1358.42</c:v>
                </c:pt>
                <c:pt idx="34">
                  <c:v>1380.3300000000002</c:v>
                </c:pt>
                <c:pt idx="35">
                  <c:v>1417.6000000000001</c:v>
                </c:pt>
                <c:pt idx="36">
                  <c:v>1490.71</c:v>
                </c:pt>
                <c:pt idx="37">
                  <c:v>1558.15</c:v>
                </c:pt>
                <c:pt idx="38">
                  <c:v>1612.72</c:v>
                </c:pt>
                <c:pt idx="39">
                  <c:v>1656.3</c:v>
                </c:pt>
                <c:pt idx="40">
                  <c:v>1700.86</c:v>
                </c:pt>
                <c:pt idx="41">
                  <c:v>1727.57</c:v>
                </c:pt>
                <c:pt idx="42">
                  <c:v>1761.1299999999999</c:v>
                </c:pt>
                <c:pt idx="43">
                  <c:v>1799.37</c:v>
                </c:pt>
                <c:pt idx="44">
                  <c:v>1825.8899999999999</c:v>
                </c:pt>
                <c:pt idx="45">
                  <c:v>1859.9399999999998</c:v>
                </c:pt>
                <c:pt idx="46">
                  <c:v>1904.6</c:v>
                </c:pt>
                <c:pt idx="47">
                  <c:v>1962.77</c:v>
                </c:pt>
                <c:pt idx="48">
                  <c:v>2027.45</c:v>
                </c:pt>
                <c:pt idx="49">
                  <c:v>2083.85</c:v>
                </c:pt>
                <c:pt idx="50">
                  <c:v>2168.4699999999998</c:v>
                </c:pt>
                <c:pt idx="51">
                  <c:v>2241.2099999999996</c:v>
                </c:pt>
                <c:pt idx="52">
                  <c:v>2281.2099999999996</c:v>
                </c:pt>
                <c:pt idx="53">
                  <c:v>2297.5499999999997</c:v>
                </c:pt>
                <c:pt idx="54">
                  <c:v>2360.4699999999998</c:v>
                </c:pt>
                <c:pt idx="55">
                  <c:v>2441.08</c:v>
                </c:pt>
                <c:pt idx="56">
                  <c:v>2510.61</c:v>
                </c:pt>
                <c:pt idx="57">
                  <c:v>2541.04</c:v>
                </c:pt>
                <c:pt idx="58">
                  <c:v>2564.9899999999998</c:v>
                </c:pt>
                <c:pt idx="59">
                  <c:v>2586.6099999999997</c:v>
                </c:pt>
                <c:pt idx="60">
                  <c:v>2615.2999999999997</c:v>
                </c:pt>
                <c:pt idx="61">
                  <c:v>2652.1</c:v>
                </c:pt>
                <c:pt idx="62">
                  <c:v>2712.45</c:v>
                </c:pt>
                <c:pt idx="63">
                  <c:v>2780.73</c:v>
                </c:pt>
                <c:pt idx="64">
                  <c:v>2843.78</c:v>
                </c:pt>
                <c:pt idx="65">
                  <c:v>2895.4900000000002</c:v>
                </c:pt>
                <c:pt idx="66">
                  <c:v>2917.6800000000003</c:v>
                </c:pt>
                <c:pt idx="67">
                  <c:v>2942.86</c:v>
                </c:pt>
                <c:pt idx="68">
                  <c:v>2964.4</c:v>
                </c:pt>
                <c:pt idx="69">
                  <c:v>2987.44</c:v>
                </c:pt>
                <c:pt idx="70">
                  <c:v>3012.89</c:v>
                </c:pt>
                <c:pt idx="71">
                  <c:v>3053.73</c:v>
                </c:pt>
                <c:pt idx="72">
                  <c:v>3116.48</c:v>
                </c:pt>
                <c:pt idx="73">
                  <c:v>3145.95</c:v>
                </c:pt>
                <c:pt idx="74">
                  <c:v>3163.6499999999996</c:v>
                </c:pt>
                <c:pt idx="75">
                  <c:v>3220.8999999999996</c:v>
                </c:pt>
                <c:pt idx="76">
                  <c:v>3297.7599999999998</c:v>
                </c:pt>
                <c:pt idx="77">
                  <c:v>3345.39</c:v>
                </c:pt>
                <c:pt idx="78">
                  <c:v>3374.6099999999997</c:v>
                </c:pt>
                <c:pt idx="79">
                  <c:v>3409.47</c:v>
                </c:pt>
                <c:pt idx="80">
                  <c:v>3449.6699999999996</c:v>
                </c:pt>
                <c:pt idx="81">
                  <c:v>3484.6599999999994</c:v>
                </c:pt>
                <c:pt idx="82">
                  <c:v>3526.3599999999992</c:v>
                </c:pt>
                <c:pt idx="83">
                  <c:v>3559.7599999999993</c:v>
                </c:pt>
                <c:pt idx="84">
                  <c:v>3584.4999999999991</c:v>
                </c:pt>
                <c:pt idx="85">
                  <c:v>3602.4799999999991</c:v>
                </c:pt>
                <c:pt idx="86">
                  <c:v>3635.2999999999993</c:v>
                </c:pt>
                <c:pt idx="87">
                  <c:v>3660.5699999999993</c:v>
                </c:pt>
                <c:pt idx="88">
                  <c:v>3715.4599999999991</c:v>
                </c:pt>
                <c:pt idx="89">
                  <c:v>3765.6699999999992</c:v>
                </c:pt>
                <c:pt idx="90">
                  <c:v>3818.1099999999992</c:v>
                </c:pt>
                <c:pt idx="91">
                  <c:v>3854.2099999999991</c:v>
                </c:pt>
                <c:pt idx="92">
                  <c:v>3872.1799999999989</c:v>
                </c:pt>
                <c:pt idx="93">
                  <c:v>3895.309999999999</c:v>
                </c:pt>
                <c:pt idx="94">
                  <c:v>3918.6899999999991</c:v>
                </c:pt>
                <c:pt idx="95">
                  <c:v>3979.3199999999993</c:v>
                </c:pt>
                <c:pt idx="96">
                  <c:v>4082.3899999999994</c:v>
                </c:pt>
                <c:pt idx="97">
                  <c:v>4163.1099999999997</c:v>
                </c:pt>
                <c:pt idx="98">
                  <c:v>4241.0199999999995</c:v>
                </c:pt>
                <c:pt idx="99">
                  <c:v>4322.9699999999993</c:v>
                </c:pt>
                <c:pt idx="100">
                  <c:v>4377.2199999999993</c:v>
                </c:pt>
                <c:pt idx="101">
                  <c:v>4443.4699999999993</c:v>
                </c:pt>
                <c:pt idx="102">
                  <c:v>4486.0099999999993</c:v>
                </c:pt>
                <c:pt idx="103">
                  <c:v>4533.6699999999992</c:v>
                </c:pt>
                <c:pt idx="104">
                  <c:v>4598.5099999999993</c:v>
                </c:pt>
                <c:pt idx="105">
                  <c:v>4662.4899999999989</c:v>
                </c:pt>
                <c:pt idx="106">
                  <c:v>4725.4699999999984</c:v>
                </c:pt>
                <c:pt idx="107">
                  <c:v>4794.2899999999981</c:v>
                </c:pt>
                <c:pt idx="108">
                  <c:v>4856.9699999999984</c:v>
                </c:pt>
                <c:pt idx="109">
                  <c:v>4915.0399999999981</c:v>
                </c:pt>
                <c:pt idx="110">
                  <c:v>4992.989999999998</c:v>
                </c:pt>
                <c:pt idx="111">
                  <c:v>5040.9699999999975</c:v>
                </c:pt>
                <c:pt idx="112">
                  <c:v>5069.4299999999976</c:v>
                </c:pt>
                <c:pt idx="113">
                  <c:v>5100.1599999999971</c:v>
                </c:pt>
                <c:pt idx="114">
                  <c:v>5123.6499999999969</c:v>
                </c:pt>
                <c:pt idx="115">
                  <c:v>5143.5999999999967</c:v>
                </c:pt>
                <c:pt idx="116">
                  <c:v>5185.5099999999966</c:v>
                </c:pt>
                <c:pt idx="117">
                  <c:v>5253.529999999997</c:v>
                </c:pt>
                <c:pt idx="118">
                  <c:v>5297.9599999999973</c:v>
                </c:pt>
                <c:pt idx="119">
                  <c:v>5377.8599999999969</c:v>
                </c:pt>
                <c:pt idx="120">
                  <c:v>5444.8099999999968</c:v>
                </c:pt>
                <c:pt idx="121">
                  <c:v>5472.4899999999971</c:v>
                </c:pt>
                <c:pt idx="122">
                  <c:v>5508.4599999999973</c:v>
                </c:pt>
                <c:pt idx="123">
                  <c:v>5556.9799999999977</c:v>
                </c:pt>
                <c:pt idx="124">
                  <c:v>5596.5999999999976</c:v>
                </c:pt>
                <c:pt idx="125">
                  <c:v>5644.8599999999979</c:v>
                </c:pt>
                <c:pt idx="126">
                  <c:v>5698.0599999999977</c:v>
                </c:pt>
                <c:pt idx="127">
                  <c:v>5744.6899999999978</c:v>
                </c:pt>
                <c:pt idx="128">
                  <c:v>5800.1299999999974</c:v>
                </c:pt>
                <c:pt idx="129">
                  <c:v>5849.0499999999975</c:v>
                </c:pt>
                <c:pt idx="130">
                  <c:v>5906.5399999999972</c:v>
                </c:pt>
                <c:pt idx="131">
                  <c:v>5979.6999999999971</c:v>
                </c:pt>
                <c:pt idx="132">
                  <c:v>6047.1999999999971</c:v>
                </c:pt>
                <c:pt idx="133">
                  <c:v>6112.7899999999972</c:v>
                </c:pt>
                <c:pt idx="134">
                  <c:v>6178.069999999997</c:v>
                </c:pt>
                <c:pt idx="135">
                  <c:v>6255.2899999999972</c:v>
                </c:pt>
                <c:pt idx="136">
                  <c:v>6322.1299999999974</c:v>
                </c:pt>
                <c:pt idx="137">
                  <c:v>6355.0599999999977</c:v>
                </c:pt>
                <c:pt idx="138">
                  <c:v>6400.7999999999975</c:v>
                </c:pt>
                <c:pt idx="139">
                  <c:v>6468.2099999999973</c:v>
                </c:pt>
                <c:pt idx="140">
                  <c:v>6510.6499999999969</c:v>
                </c:pt>
                <c:pt idx="141">
                  <c:v>6583.7399999999971</c:v>
                </c:pt>
                <c:pt idx="142">
                  <c:v>6616.5999999999967</c:v>
                </c:pt>
                <c:pt idx="143">
                  <c:v>6634.6099999999969</c:v>
                </c:pt>
                <c:pt idx="144">
                  <c:v>6649.0499999999965</c:v>
                </c:pt>
                <c:pt idx="145">
                  <c:v>6685.6699999999964</c:v>
                </c:pt>
                <c:pt idx="146">
                  <c:v>6734.1899999999969</c:v>
                </c:pt>
                <c:pt idx="147">
                  <c:v>6772.4899999999971</c:v>
                </c:pt>
                <c:pt idx="148">
                  <c:v>6790.0599999999968</c:v>
                </c:pt>
                <c:pt idx="149">
                  <c:v>6840.5999999999967</c:v>
                </c:pt>
                <c:pt idx="150">
                  <c:v>6875.4799999999968</c:v>
                </c:pt>
                <c:pt idx="151">
                  <c:v>6889.9299999999967</c:v>
                </c:pt>
                <c:pt idx="152">
                  <c:v>6922.3299999999963</c:v>
                </c:pt>
                <c:pt idx="153">
                  <c:v>6981.2899999999963</c:v>
                </c:pt>
                <c:pt idx="154">
                  <c:v>7022.2599999999966</c:v>
                </c:pt>
                <c:pt idx="155">
                  <c:v>7065.8299999999963</c:v>
                </c:pt>
                <c:pt idx="156">
                  <c:v>7136.7899999999963</c:v>
                </c:pt>
                <c:pt idx="157">
                  <c:v>7188.359999999996</c:v>
                </c:pt>
                <c:pt idx="158">
                  <c:v>7241.9999999999964</c:v>
                </c:pt>
                <c:pt idx="159">
                  <c:v>7307.859999999996</c:v>
                </c:pt>
                <c:pt idx="160">
                  <c:v>7338.4699999999957</c:v>
                </c:pt>
                <c:pt idx="161">
                  <c:v>7360.1299999999956</c:v>
                </c:pt>
                <c:pt idx="162">
                  <c:v>7379.2499999999955</c:v>
                </c:pt>
                <c:pt idx="163">
                  <c:v>7413.3199999999952</c:v>
                </c:pt>
                <c:pt idx="164">
                  <c:v>7451.7399999999952</c:v>
                </c:pt>
                <c:pt idx="165">
                  <c:v>7467.0399999999954</c:v>
                </c:pt>
                <c:pt idx="166">
                  <c:v>7496.229999999995</c:v>
                </c:pt>
                <c:pt idx="167">
                  <c:v>7519.8599999999951</c:v>
                </c:pt>
                <c:pt idx="168">
                  <c:v>7561.1599999999953</c:v>
                </c:pt>
                <c:pt idx="169">
                  <c:v>7611.6899999999951</c:v>
                </c:pt>
                <c:pt idx="170">
                  <c:v>7660.1399999999949</c:v>
                </c:pt>
                <c:pt idx="171">
                  <c:v>7693.2899999999945</c:v>
                </c:pt>
                <c:pt idx="172">
                  <c:v>7725.0199999999941</c:v>
                </c:pt>
                <c:pt idx="173">
                  <c:v>7767.139999999994</c:v>
                </c:pt>
                <c:pt idx="174">
                  <c:v>7780.5799999999936</c:v>
                </c:pt>
                <c:pt idx="175">
                  <c:v>7793.9899999999934</c:v>
                </c:pt>
                <c:pt idx="176">
                  <c:v>7833.0999999999931</c:v>
                </c:pt>
                <c:pt idx="177">
                  <c:v>7858.7699999999932</c:v>
                </c:pt>
                <c:pt idx="178">
                  <c:v>7875.7499999999927</c:v>
                </c:pt>
                <c:pt idx="179">
                  <c:v>7894.5299999999925</c:v>
                </c:pt>
                <c:pt idx="180">
                  <c:v>7913.3099999999922</c:v>
                </c:pt>
                <c:pt idx="181">
                  <c:v>7963.9799999999923</c:v>
                </c:pt>
              </c:numCache>
            </c:numRef>
          </c:val>
          <c:smooth val="0"/>
          <c:extLst>
            <c:ext xmlns:c16="http://schemas.microsoft.com/office/drawing/2014/chart" uri="{C3380CC4-5D6E-409C-BE32-E72D297353CC}">
              <c16:uniqueId val="{00000001-5EC1-4020-A540-17DDDB836138}"/>
            </c:ext>
          </c:extLst>
        </c:ser>
        <c:dLbls>
          <c:showLegendKey val="0"/>
          <c:showVal val="0"/>
          <c:showCatName val="0"/>
          <c:showSerName val="0"/>
          <c:showPercent val="0"/>
          <c:showBubbleSize val="0"/>
        </c:dLbls>
        <c:smooth val="0"/>
        <c:axId val="292141119"/>
        <c:axId val="292139199"/>
        <c:extLst>
          <c:ext xmlns:c15="http://schemas.microsoft.com/office/drawing/2012/chart" uri="{02D57815-91ED-43cb-92C2-25804820EDAC}">
            <c15:filteredLineSeries>
              <c15:ser>
                <c:idx val="0"/>
                <c:order val="0"/>
                <c:tx>
                  <c:strRef>
                    <c:extLst>
                      <c:ext uri="{02D57815-91ED-43cb-92C2-25804820EDAC}">
                        <c15:formulaRef>
                          <c15:sqref>'Elec. gen. Figure 18 &amp; 19'!$D$3</c15:sqref>
                        </c15:formulaRef>
                      </c:ext>
                    </c:extLst>
                    <c:strCache>
                      <c:ptCount val="1"/>
                      <c:pt idx="0">
                        <c:v>2024/25</c:v>
                      </c:pt>
                    </c:strCache>
                  </c:strRef>
                </c:tx>
                <c:spPr>
                  <a:ln w="28575" cap="rnd">
                    <a:solidFill>
                      <a:schemeClr val="accent1"/>
                    </a:solidFill>
                    <a:round/>
                  </a:ln>
                  <a:effectLst/>
                </c:spPr>
                <c:marker>
                  <c:symbol val="none"/>
                </c:marker>
                <c:cat>
                  <c:numRef>
                    <c:extLst>
                      <c:ext uri="{02D57815-91ED-43cb-92C2-25804820EDAC}">
                        <c15:formulaRef>
                          <c15:sqref>'Elec. gen. Figure 18 &amp; 19'!$C$4:$C$185</c15:sqref>
                        </c15:formulaRef>
                      </c:ext>
                    </c:extLst>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extLst>
                      <c:ext uri="{02D57815-91ED-43cb-92C2-25804820EDAC}">
                        <c15:formulaRef>
                          <c15:sqref>'Elec. gen. Figure 18 &amp; 19'!$D$4:$D$185</c15:sqref>
                        </c15:formulaRef>
                      </c:ext>
                    </c:extLst>
                    <c:numCache>
                      <c:formatCode>0</c:formatCode>
                      <c:ptCount val="182"/>
                      <c:pt idx="0">
                        <c:v>27.5</c:v>
                      </c:pt>
                      <c:pt idx="1">
                        <c:v>38.9</c:v>
                      </c:pt>
                      <c:pt idx="2">
                        <c:v>45.2</c:v>
                      </c:pt>
                      <c:pt idx="3">
                        <c:v>35.499999999999993</c:v>
                      </c:pt>
                      <c:pt idx="4">
                        <c:v>15.4</c:v>
                      </c:pt>
                      <c:pt idx="5">
                        <c:v>23</c:v>
                      </c:pt>
                      <c:pt idx="6">
                        <c:v>42.9</c:v>
                      </c:pt>
                      <c:pt idx="7">
                        <c:v>38</c:v>
                      </c:pt>
                      <c:pt idx="8">
                        <c:v>31.900000000000002</c:v>
                      </c:pt>
                      <c:pt idx="9">
                        <c:v>38</c:v>
                      </c:pt>
                      <c:pt idx="10">
                        <c:v>44.900000000000006</c:v>
                      </c:pt>
                      <c:pt idx="11">
                        <c:v>18</c:v>
                      </c:pt>
                      <c:pt idx="12">
                        <c:v>49.900000000000006</c:v>
                      </c:pt>
                      <c:pt idx="13">
                        <c:v>65.100000000000009</c:v>
                      </c:pt>
                      <c:pt idx="14">
                        <c:v>37.700000000000003</c:v>
                      </c:pt>
                      <c:pt idx="15">
                        <c:v>39.799999999999997</c:v>
                      </c:pt>
                      <c:pt idx="16">
                        <c:v>45.9</c:v>
                      </c:pt>
                      <c:pt idx="17">
                        <c:v>39.100000000000009</c:v>
                      </c:pt>
                      <c:pt idx="18">
                        <c:v>36.200000000000003</c:v>
                      </c:pt>
                      <c:pt idx="19">
                        <c:v>23.4</c:v>
                      </c:pt>
                      <c:pt idx="20">
                        <c:v>37.200000000000003</c:v>
                      </c:pt>
                      <c:pt idx="21">
                        <c:v>49.399999999999991</c:v>
                      </c:pt>
                      <c:pt idx="22">
                        <c:v>49.000000000000007</c:v>
                      </c:pt>
                      <c:pt idx="23">
                        <c:v>36.299999999999997</c:v>
                      </c:pt>
                      <c:pt idx="24">
                        <c:v>57.2</c:v>
                      </c:pt>
                      <c:pt idx="25">
                        <c:v>32.900000000000006</c:v>
                      </c:pt>
                      <c:pt idx="26">
                        <c:v>23.7</c:v>
                      </c:pt>
                      <c:pt idx="27">
                        <c:v>49.8</c:v>
                      </c:pt>
                      <c:pt idx="28">
                        <c:v>69.599999999999994</c:v>
                      </c:pt>
                      <c:pt idx="29">
                        <c:v>63.3</c:v>
                      </c:pt>
                      <c:pt idx="30">
                        <c:v>45.099999999999994</c:v>
                      </c:pt>
                      <c:pt idx="31">
                        <c:v>56.7</c:v>
                      </c:pt>
                      <c:pt idx="32">
                        <c:v>52.8</c:v>
                      </c:pt>
                      <c:pt idx="33">
                        <c:v>62.500000000000007</c:v>
                      </c:pt>
                      <c:pt idx="34">
                        <c:v>84.3</c:v>
                      </c:pt>
                      <c:pt idx="35">
                        <c:v>84.1</c:v>
                      </c:pt>
                      <c:pt idx="36">
                        <c:v>78.100000000000009</c:v>
                      </c:pt>
                      <c:pt idx="37">
                        <c:v>64</c:v>
                      </c:pt>
                      <c:pt idx="38">
                        <c:v>69.5</c:v>
                      </c:pt>
                      <c:pt idx="39">
                        <c:v>65.400000000000006</c:v>
                      </c:pt>
                      <c:pt idx="40">
                        <c:v>50.2</c:v>
                      </c:pt>
                      <c:pt idx="41">
                        <c:v>52.2</c:v>
                      </c:pt>
                      <c:pt idx="42">
                        <c:v>68.5</c:v>
                      </c:pt>
                      <c:pt idx="43">
                        <c:v>71.000000000000014</c:v>
                      </c:pt>
                      <c:pt idx="44">
                        <c:v>69.5</c:v>
                      </c:pt>
                      <c:pt idx="45">
                        <c:v>56.8</c:v>
                      </c:pt>
                      <c:pt idx="46">
                        <c:v>25.599999999999998</c:v>
                      </c:pt>
                      <c:pt idx="47">
                        <c:v>30</c:v>
                      </c:pt>
                      <c:pt idx="48">
                        <c:v>67.300000000000011</c:v>
                      </c:pt>
                      <c:pt idx="49">
                        <c:v>54.7</c:v>
                      </c:pt>
                      <c:pt idx="50">
                        <c:v>53</c:v>
                      </c:pt>
                      <c:pt idx="51">
                        <c:v>68.3</c:v>
                      </c:pt>
                      <c:pt idx="52">
                        <c:v>60.7</c:v>
                      </c:pt>
                      <c:pt idx="53">
                        <c:v>23.3</c:v>
                      </c:pt>
                      <c:pt idx="54">
                        <c:v>19.499999999999996</c:v>
                      </c:pt>
                      <c:pt idx="55">
                        <c:v>29.2</c:v>
                      </c:pt>
                      <c:pt idx="56">
                        <c:v>74.399999999999991</c:v>
                      </c:pt>
                      <c:pt idx="57">
                        <c:v>74.7</c:v>
                      </c:pt>
                      <c:pt idx="58">
                        <c:v>71</c:v>
                      </c:pt>
                      <c:pt idx="59">
                        <c:v>46.3</c:v>
                      </c:pt>
                      <c:pt idx="60">
                        <c:v>33.400000000000006</c:v>
                      </c:pt>
                      <c:pt idx="61">
                        <c:v>28.2</c:v>
                      </c:pt>
                      <c:pt idx="62">
                        <c:v>51.2</c:v>
                      </c:pt>
                      <c:pt idx="63">
                        <c:v>82.399999999999991</c:v>
                      </c:pt>
                      <c:pt idx="64">
                        <c:v>69.2</c:v>
                      </c:pt>
                      <c:pt idx="65">
                        <c:v>29.500000000000004</c:v>
                      </c:pt>
                      <c:pt idx="66">
                        <c:v>40.800000000000004</c:v>
                      </c:pt>
                      <c:pt idx="67">
                        <c:v>23.1</c:v>
                      </c:pt>
                      <c:pt idx="68">
                        <c:v>19.100000000000001</c:v>
                      </c:pt>
                      <c:pt idx="69">
                        <c:v>51.900000000000006</c:v>
                      </c:pt>
                      <c:pt idx="70">
                        <c:v>91.399999999999991</c:v>
                      </c:pt>
                      <c:pt idx="71">
                        <c:v>105.8</c:v>
                      </c:pt>
                      <c:pt idx="72">
                        <c:v>107.4</c:v>
                      </c:pt>
                      <c:pt idx="73">
                        <c:v>93.3</c:v>
                      </c:pt>
                      <c:pt idx="74">
                        <c:v>39.200000000000003</c:v>
                      </c:pt>
                      <c:pt idx="75">
                        <c:v>18.3</c:v>
                      </c:pt>
                      <c:pt idx="76">
                        <c:v>28.7</c:v>
                      </c:pt>
                      <c:pt idx="77">
                        <c:v>42.499999999999993</c:v>
                      </c:pt>
                      <c:pt idx="78">
                        <c:v>26.3</c:v>
                      </c:pt>
                      <c:pt idx="79">
                        <c:v>22.000000000000004</c:v>
                      </c:pt>
                      <c:pt idx="80">
                        <c:v>24.6</c:v>
                      </c:pt>
                      <c:pt idx="81">
                        <c:v>18.099999999999998</c:v>
                      </c:pt>
                      <c:pt idx="82">
                        <c:v>15.500000000000002</c:v>
                      </c:pt>
                      <c:pt idx="83">
                        <c:v>38.5</c:v>
                      </c:pt>
                      <c:pt idx="84">
                        <c:v>25</c:v>
                      </c:pt>
                      <c:pt idx="85">
                        <c:v>23.8</c:v>
                      </c:pt>
                      <c:pt idx="86">
                        <c:v>47.7</c:v>
                      </c:pt>
                      <c:pt idx="87">
                        <c:v>66.2</c:v>
                      </c:pt>
                      <c:pt idx="88">
                        <c:v>52.699999999999996</c:v>
                      </c:pt>
                      <c:pt idx="89">
                        <c:v>23.400000000000002</c:v>
                      </c:pt>
                      <c:pt idx="90">
                        <c:v>20.399999999999999</c:v>
                      </c:pt>
                      <c:pt idx="91">
                        <c:v>18.7</c:v>
                      </c:pt>
                      <c:pt idx="92">
                        <c:v>16.7</c:v>
                      </c:pt>
                      <c:pt idx="93">
                        <c:v>40.700000000000003</c:v>
                      </c:pt>
                      <c:pt idx="94">
                        <c:v>59.800000000000004</c:v>
                      </c:pt>
                      <c:pt idx="95">
                        <c:v>61</c:v>
                      </c:pt>
                      <c:pt idx="96">
                        <c:v>34.700000000000003</c:v>
                      </c:pt>
                      <c:pt idx="97">
                        <c:v>37</c:v>
                      </c:pt>
                      <c:pt idx="98">
                        <c:v>48.8</c:v>
                      </c:pt>
                      <c:pt idx="99">
                        <c:v>86.8</c:v>
                      </c:pt>
                      <c:pt idx="100">
                        <c:v>77.600000000000009</c:v>
                      </c:pt>
                      <c:pt idx="101">
                        <c:v>91.1</c:v>
                      </c:pt>
                      <c:pt idx="102">
                        <c:v>83.9</c:v>
                      </c:pt>
                      <c:pt idx="103">
                        <c:v>68</c:v>
                      </c:pt>
                      <c:pt idx="104">
                        <c:v>64.100000000000009</c:v>
                      </c:pt>
                      <c:pt idx="105">
                        <c:v>80.100000000000009</c:v>
                      </c:pt>
                      <c:pt idx="106">
                        <c:v>89.1</c:v>
                      </c:pt>
                      <c:pt idx="107">
                        <c:v>82.2</c:v>
                      </c:pt>
                      <c:pt idx="108">
                        <c:v>86.2</c:v>
                      </c:pt>
                      <c:pt idx="109">
                        <c:v>84.3</c:v>
                      </c:pt>
                      <c:pt idx="110">
                        <c:v>93.7</c:v>
                      </c:pt>
                      <c:pt idx="111">
                        <c:v>103.8</c:v>
                      </c:pt>
                      <c:pt idx="112">
                        <c:v>100.10000000000001</c:v>
                      </c:pt>
                      <c:pt idx="113">
                        <c:v>95.8</c:v>
                      </c:pt>
                      <c:pt idx="114">
                        <c:v>49.7</c:v>
                      </c:pt>
                      <c:pt idx="115">
                        <c:v>30.3</c:v>
                      </c:pt>
                      <c:pt idx="116">
                        <c:v>30.999999999999996</c:v>
                      </c:pt>
                      <c:pt idx="117">
                        <c:v>22.7</c:v>
                      </c:pt>
                      <c:pt idx="118">
                        <c:v>30.099999999999998</c:v>
                      </c:pt>
                      <c:pt idx="119">
                        <c:v>40.199999999999996</c:v>
                      </c:pt>
                      <c:pt idx="120">
                        <c:v>44.5</c:v>
                      </c:pt>
                      <c:pt idx="121">
                        <c:v>64.100000000000009</c:v>
                      </c:pt>
                      <c:pt idx="122">
                        <c:v>83.4</c:v>
                      </c:pt>
                      <c:pt idx="123">
                        <c:v>50.5</c:v>
                      </c:pt>
                      <c:pt idx="124">
                        <c:v>52.800000000000004</c:v>
                      </c:pt>
                      <c:pt idx="125">
                        <c:v>59.4</c:v>
                      </c:pt>
                      <c:pt idx="126">
                        <c:v>43.399999999999991</c:v>
                      </c:pt>
                      <c:pt idx="127">
                        <c:v>78.900000000000006</c:v>
                      </c:pt>
                      <c:pt idx="128">
                        <c:v>68.5</c:v>
                      </c:pt>
                      <c:pt idx="129">
                        <c:v>33.6</c:v>
                      </c:pt>
                      <c:pt idx="130">
                        <c:v>63.300000000000004</c:v>
                      </c:pt>
                      <c:pt idx="131">
                        <c:v>36.200000000000003</c:v>
                      </c:pt>
                      <c:pt idx="132">
                        <c:v>49.800000000000004</c:v>
                      </c:pt>
                      <c:pt idx="133">
                        <c:v>63.6</c:v>
                      </c:pt>
                      <c:pt idx="134">
                        <c:v>80.7</c:v>
                      </c:pt>
                      <c:pt idx="135">
                        <c:v>86.800000000000011</c:v>
                      </c:pt>
                      <c:pt idx="136">
                        <c:v>84.6</c:v>
                      </c:pt>
                      <c:pt idx="137">
                        <c:v>67.7</c:v>
                      </c:pt>
                      <c:pt idx="138">
                        <c:v>44.900000000000006</c:v>
                      </c:pt>
                      <c:pt idx="139">
                        <c:v>73.8</c:v>
                      </c:pt>
                      <c:pt idx="140">
                        <c:v>47.7</c:v>
                      </c:pt>
                      <c:pt idx="141">
                        <c:v>45.800000000000004</c:v>
                      </c:pt>
                      <c:pt idx="142">
                        <c:v>22.4</c:v>
                      </c:pt>
                      <c:pt idx="143">
                        <c:v>18.7</c:v>
                      </c:pt>
                      <c:pt idx="144">
                        <c:v>22.8</c:v>
                      </c:pt>
                      <c:pt idx="145">
                        <c:v>21.5</c:v>
                      </c:pt>
                      <c:pt idx="146">
                        <c:v>26.5</c:v>
                      </c:pt>
                      <c:pt idx="147">
                        <c:v>54.2</c:v>
                      </c:pt>
                      <c:pt idx="148">
                        <c:v>65</c:v>
                      </c:pt>
                      <c:pt idx="149">
                        <c:v>71.899999999999991</c:v>
                      </c:pt>
                      <c:pt idx="150">
                        <c:v>68.800000000000011</c:v>
                      </c:pt>
                      <c:pt idx="151">
                        <c:v>44.300000000000004</c:v>
                      </c:pt>
                      <c:pt idx="152">
                        <c:v>30.9</c:v>
                      </c:pt>
                      <c:pt idx="153">
                        <c:v>55.6</c:v>
                      </c:pt>
                      <c:pt idx="154">
                        <c:v>40.100000000000009</c:v>
                      </c:pt>
                      <c:pt idx="155">
                        <c:v>32.800000000000004</c:v>
                      </c:pt>
                      <c:pt idx="156">
                        <c:v>29.299999999999997</c:v>
                      </c:pt>
                      <c:pt idx="157">
                        <c:v>53.400000000000006</c:v>
                      </c:pt>
                      <c:pt idx="158">
                        <c:v>27.099999999999998</c:v>
                      </c:pt>
                      <c:pt idx="159">
                        <c:v>46.300000000000004</c:v>
                      </c:pt>
                      <c:pt idx="160">
                        <c:v>50.800000000000004</c:v>
                      </c:pt>
                      <c:pt idx="161">
                        <c:v>62.3</c:v>
                      </c:pt>
                      <c:pt idx="162">
                        <c:v>66.8</c:v>
                      </c:pt>
                      <c:pt idx="163">
                        <c:v>77.5</c:v>
                      </c:pt>
                      <c:pt idx="164">
                        <c:v>74.7</c:v>
                      </c:pt>
                      <c:pt idx="165">
                        <c:v>46.800000000000004</c:v>
                      </c:pt>
                      <c:pt idx="166">
                        <c:v>44</c:v>
                      </c:pt>
                      <c:pt idx="167">
                        <c:v>56.9</c:v>
                      </c:pt>
                      <c:pt idx="168">
                        <c:v>47.3</c:v>
                      </c:pt>
                      <c:pt idx="169">
                        <c:v>71.5</c:v>
                      </c:pt>
                      <c:pt idx="170">
                        <c:v>45.7</c:v>
                      </c:pt>
                      <c:pt idx="171">
                        <c:v>18.600000000000001</c:v>
                      </c:pt>
                      <c:pt idx="172">
                        <c:v>29.9</c:v>
                      </c:pt>
                      <c:pt idx="173">
                        <c:v>48.300000000000004</c:v>
                      </c:pt>
                      <c:pt idx="174">
                        <c:v>60.800000000000004</c:v>
                      </c:pt>
                      <c:pt idx="175">
                        <c:v>57</c:v>
                      </c:pt>
                      <c:pt idx="176">
                        <c:v>52.5</c:v>
                      </c:pt>
                      <c:pt idx="177">
                        <c:v>28</c:v>
                      </c:pt>
                      <c:pt idx="178">
                        <c:v>26.799999999999997</c:v>
                      </c:pt>
                      <c:pt idx="179">
                        <c:v>19.399999999999999</c:v>
                      </c:pt>
                      <c:pt idx="180">
                        <c:v>25.4</c:v>
                      </c:pt>
                      <c:pt idx="181">
                        <c:v>53.3</c:v>
                      </c:pt>
                    </c:numCache>
                  </c:numRef>
                </c:val>
                <c:smooth val="0"/>
                <c:extLst>
                  <c:ext xmlns:c16="http://schemas.microsoft.com/office/drawing/2014/chart" uri="{C3380CC4-5D6E-409C-BE32-E72D297353CC}">
                    <c16:uniqueId val="{00000002-5EC1-4020-A540-17DDDB836138}"/>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'Elec. gen. Figure 18 &amp; 19'!$E$3</c15:sqref>
                        </c15:formulaRef>
                      </c:ext>
                    </c:extLst>
                    <c:strCache>
                      <c:ptCount val="1"/>
                      <c:pt idx="0">
                        <c:v>2025/26</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'Elec. gen. Figure 18 &amp; 19'!$C$4:$C$185</c15:sqref>
                        </c15:formulaRef>
                      </c:ext>
                    </c:extLst>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extLst xmlns:c15="http://schemas.microsoft.com/office/drawing/2012/chart">
                      <c:ext xmlns:c15="http://schemas.microsoft.com/office/drawing/2012/chart" uri="{02D57815-91ED-43cb-92C2-25804820EDAC}">
                        <c15:formulaRef>
                          <c15:sqref>'Elec. gen. Figure 18 &amp; 19'!$E$4:$E$185</c15:sqref>
                        </c15:formulaRef>
                      </c:ext>
                    </c:extLst>
                    <c:numCache>
                      <c:formatCode>0</c:formatCode>
                      <c:ptCount val="182"/>
                      <c:pt idx="0">
                        <c:v>43.62</c:v>
                      </c:pt>
                      <c:pt idx="1">
                        <c:v>28.29</c:v>
                      </c:pt>
                      <c:pt idx="2">
                        <c:v>21.32</c:v>
                      </c:pt>
                      <c:pt idx="3">
                        <c:v>15.930000000000001</c:v>
                      </c:pt>
                      <c:pt idx="4">
                        <c:v>14.9</c:v>
                      </c:pt>
                      <c:pt idx="5">
                        <c:v>40.11</c:v>
                      </c:pt>
                      <c:pt idx="6">
                        <c:v>61.99</c:v>
                      </c:pt>
                      <c:pt idx="7">
                        <c:v>63.01</c:v>
                      </c:pt>
                      <c:pt idx="8">
                        <c:v>45.66</c:v>
                      </c:pt>
                      <c:pt idx="9">
                        <c:v>56.35</c:v>
                      </c:pt>
                      <c:pt idx="10">
                        <c:v>55.48</c:v>
                      </c:pt>
                      <c:pt idx="11">
                        <c:v>68.589999999999989</c:v>
                      </c:pt>
                      <c:pt idx="12">
                        <c:v>87.83</c:v>
                      </c:pt>
                      <c:pt idx="13">
                        <c:v>89.259999999999991</c:v>
                      </c:pt>
                      <c:pt idx="14">
                        <c:v>81.11999999999999</c:v>
                      </c:pt>
                      <c:pt idx="15">
                        <c:v>74.350000000000009</c:v>
                      </c:pt>
                      <c:pt idx="16">
                        <c:v>73.330000000000013</c:v>
                      </c:pt>
                      <c:pt idx="17">
                        <c:v>32.25</c:v>
                      </c:pt>
                      <c:pt idx="18">
                        <c:v>16.419999999999998</c:v>
                      </c:pt>
                      <c:pt idx="19">
                        <c:v>42.66</c:v>
                      </c:pt>
                      <c:pt idx="20">
                        <c:v>25</c:v>
                      </c:pt>
                      <c:pt idx="21">
                        <c:v>58.43</c:v>
                      </c:pt>
                      <c:pt idx="22">
                        <c:v>16.32</c:v>
                      </c:pt>
                      <c:pt idx="23">
                        <c:v>16.25</c:v>
                      </c:pt>
                      <c:pt idx="24">
                        <c:v>17.3</c:v>
                      </c:pt>
                      <c:pt idx="25">
                        <c:v>11.09</c:v>
                      </c:pt>
                      <c:pt idx="26">
                        <c:v>24.490000000000002</c:v>
                      </c:pt>
                      <c:pt idx="27">
                        <c:v>17.86</c:v>
                      </c:pt>
                      <c:pt idx="28">
                        <c:v>40.4</c:v>
                      </c:pt>
                      <c:pt idx="29">
                        <c:v>37.999999999999993</c:v>
                      </c:pt>
                      <c:pt idx="30">
                        <c:v>19.619999999999997</c:v>
                      </c:pt>
                      <c:pt idx="31">
                        <c:v>17.350000000000001</c:v>
                      </c:pt>
                      <c:pt idx="32">
                        <c:v>22.67</c:v>
                      </c:pt>
                      <c:pt idx="33">
                        <c:v>21.169999999999998</c:v>
                      </c:pt>
                      <c:pt idx="34">
                        <c:v>21.91</c:v>
                      </c:pt>
                      <c:pt idx="35">
                        <c:v>37.270000000000003</c:v>
                      </c:pt>
                      <c:pt idx="36">
                        <c:v>73.11</c:v>
                      </c:pt>
                      <c:pt idx="37">
                        <c:v>67.44</c:v>
                      </c:pt>
                      <c:pt idx="38">
                        <c:v>54.57</c:v>
                      </c:pt>
                      <c:pt idx="39">
                        <c:v>43.58</c:v>
                      </c:pt>
                      <c:pt idx="40">
                        <c:v>44.56</c:v>
                      </c:pt>
                      <c:pt idx="41">
                        <c:v>26.710000000000004</c:v>
                      </c:pt>
                      <c:pt idx="42">
                        <c:v>33.56</c:v>
                      </c:pt>
                      <c:pt idx="43">
                        <c:v>38.24</c:v>
                      </c:pt>
                      <c:pt idx="44">
                        <c:v>26.52</c:v>
                      </c:pt>
                      <c:pt idx="45">
                        <c:v>34.049999999999997</c:v>
                      </c:pt>
                      <c:pt idx="46">
                        <c:v>44.660000000000004</c:v>
                      </c:pt>
                      <c:pt idx="47">
                        <c:v>58.17</c:v>
                      </c:pt>
                      <c:pt idx="48">
                        <c:v>64.679999999999993</c:v>
                      </c:pt>
                      <c:pt idx="49">
                        <c:v>56.4</c:v>
                      </c:pt>
                      <c:pt idx="50">
                        <c:v>84.62</c:v>
                      </c:pt>
                      <c:pt idx="51">
                        <c:v>72.739999999999995</c:v>
                      </c:pt>
                      <c:pt idx="52">
                        <c:v>40</c:v>
                      </c:pt>
                      <c:pt idx="53">
                        <c:v>16.34</c:v>
                      </c:pt>
                      <c:pt idx="54">
                        <c:v>62.92</c:v>
                      </c:pt>
                      <c:pt idx="55">
                        <c:v>80.610000000000014</c:v>
                      </c:pt>
                      <c:pt idx="56">
                        <c:v>69.53</c:v>
                      </c:pt>
                      <c:pt idx="57">
                        <c:v>30.43</c:v>
                      </c:pt>
                      <c:pt idx="58">
                        <c:v>23.95</c:v>
                      </c:pt>
                      <c:pt idx="59">
                        <c:v>21.62</c:v>
                      </c:pt>
                      <c:pt idx="60">
                        <c:v>28.689999999999998</c:v>
                      </c:pt>
                      <c:pt idx="61">
                        <c:v>36.800000000000004</c:v>
                      </c:pt>
                      <c:pt idx="62">
                        <c:v>60.350000000000009</c:v>
                      </c:pt>
                      <c:pt idx="63">
                        <c:v>68.280000000000015</c:v>
                      </c:pt>
                      <c:pt idx="64">
                        <c:v>63.05</c:v>
                      </c:pt>
                      <c:pt idx="65">
                        <c:v>51.709999999999994</c:v>
                      </c:pt>
                      <c:pt idx="66">
                        <c:v>22.189999999999998</c:v>
                      </c:pt>
                      <c:pt idx="67">
                        <c:v>25.179999999999996</c:v>
                      </c:pt>
                      <c:pt idx="68">
                        <c:v>21.54</c:v>
                      </c:pt>
                      <c:pt idx="69">
                        <c:v>23.04</c:v>
                      </c:pt>
                      <c:pt idx="70">
                        <c:v>25.45</c:v>
                      </c:pt>
                      <c:pt idx="71">
                        <c:v>40.840000000000003</c:v>
                      </c:pt>
                      <c:pt idx="72">
                        <c:v>62.75</c:v>
                      </c:pt>
                      <c:pt idx="73">
                        <c:v>29.47</c:v>
                      </c:pt>
                      <c:pt idx="74">
                        <c:v>17.7</c:v>
                      </c:pt>
                      <c:pt idx="75">
                        <c:v>57.25</c:v>
                      </c:pt>
                      <c:pt idx="76">
                        <c:v>76.86</c:v>
                      </c:pt>
                      <c:pt idx="77">
                        <c:v>47.63</c:v>
                      </c:pt>
                      <c:pt idx="78">
                        <c:v>29.22</c:v>
                      </c:pt>
                      <c:pt idx="79">
                        <c:v>34.860000000000007</c:v>
                      </c:pt>
                      <c:pt idx="80">
                        <c:v>40.200000000000003</c:v>
                      </c:pt>
                      <c:pt idx="81">
                        <c:v>34.99</c:v>
                      </c:pt>
                      <c:pt idx="82">
                        <c:v>41.7</c:v>
                      </c:pt>
                      <c:pt idx="83">
                        <c:v>33.400000000000006</c:v>
                      </c:pt>
                      <c:pt idx="84">
                        <c:v>24.740000000000002</c:v>
                      </c:pt>
                      <c:pt idx="85">
                        <c:v>17.98</c:v>
                      </c:pt>
                      <c:pt idx="86">
                        <c:v>32.82</c:v>
                      </c:pt>
                      <c:pt idx="87">
                        <c:v>25.27</c:v>
                      </c:pt>
                      <c:pt idx="88">
                        <c:v>54.889999999999993</c:v>
                      </c:pt>
                      <c:pt idx="89">
                        <c:v>50.21</c:v>
                      </c:pt>
                      <c:pt idx="90">
                        <c:v>52.44</c:v>
                      </c:pt>
                      <c:pt idx="91">
                        <c:v>36.1</c:v>
                      </c:pt>
                      <c:pt idx="92">
                        <c:v>17.97</c:v>
                      </c:pt>
                      <c:pt idx="93">
                        <c:v>23.130000000000003</c:v>
                      </c:pt>
                      <c:pt idx="94">
                        <c:v>23.380000000000003</c:v>
                      </c:pt>
                      <c:pt idx="95">
                        <c:v>60.63</c:v>
                      </c:pt>
                      <c:pt idx="96">
                        <c:v>103.07000000000001</c:v>
                      </c:pt>
                      <c:pt idx="97">
                        <c:v>80.719999999999985</c:v>
                      </c:pt>
                      <c:pt idx="98">
                        <c:v>77.91</c:v>
                      </c:pt>
                      <c:pt idx="99">
                        <c:v>81.949999999999989</c:v>
                      </c:pt>
                      <c:pt idx="100">
                        <c:v>54.25</c:v>
                      </c:pt>
                      <c:pt idx="101">
                        <c:v>66.25</c:v>
                      </c:pt>
                      <c:pt idx="102">
                        <c:v>42.54</c:v>
                      </c:pt>
                      <c:pt idx="103">
                        <c:v>47.660000000000004</c:v>
                      </c:pt>
                      <c:pt idx="104">
                        <c:v>64.84</c:v>
                      </c:pt>
                      <c:pt idx="105">
                        <c:v>63.980000000000004</c:v>
                      </c:pt>
                      <c:pt idx="106">
                        <c:v>62.980000000000004</c:v>
                      </c:pt>
                      <c:pt idx="107">
                        <c:v>68.819999999999993</c:v>
                      </c:pt>
                      <c:pt idx="108">
                        <c:v>62.68</c:v>
                      </c:pt>
                      <c:pt idx="109">
                        <c:v>58.07</c:v>
                      </c:pt>
                      <c:pt idx="110">
                        <c:v>77.95</c:v>
                      </c:pt>
                      <c:pt idx="111">
                        <c:v>47.98</c:v>
                      </c:pt>
                      <c:pt idx="112">
                        <c:v>28.459999999999997</c:v>
                      </c:pt>
                      <c:pt idx="113">
                        <c:v>30.729999999999997</c:v>
                      </c:pt>
                      <c:pt idx="114">
                        <c:v>23.49</c:v>
                      </c:pt>
                      <c:pt idx="115">
                        <c:v>19.95</c:v>
                      </c:pt>
                      <c:pt idx="116">
                        <c:v>41.91</c:v>
                      </c:pt>
                      <c:pt idx="117">
                        <c:v>68.02</c:v>
                      </c:pt>
                      <c:pt idx="118">
                        <c:v>44.43</c:v>
                      </c:pt>
                      <c:pt idx="119">
                        <c:v>79.900000000000006</c:v>
                      </c:pt>
                      <c:pt idx="120">
                        <c:v>66.95</c:v>
                      </c:pt>
                      <c:pt idx="121">
                        <c:v>27.68</c:v>
                      </c:pt>
                      <c:pt idx="122">
                        <c:v>35.97</c:v>
                      </c:pt>
                      <c:pt idx="123">
                        <c:v>48.519999999999996</c:v>
                      </c:pt>
                      <c:pt idx="124">
                        <c:v>39.620000000000005</c:v>
                      </c:pt>
                      <c:pt idx="125">
                        <c:v>48.26</c:v>
                      </c:pt>
                      <c:pt idx="126">
                        <c:v>53.199999999999996</c:v>
                      </c:pt>
                      <c:pt idx="127">
                        <c:v>46.63</c:v>
                      </c:pt>
                      <c:pt idx="128">
                        <c:v>55.440000000000005</c:v>
                      </c:pt>
                      <c:pt idx="129">
                        <c:v>48.92</c:v>
                      </c:pt>
                      <c:pt idx="130">
                        <c:v>57.489999999999995</c:v>
                      </c:pt>
                      <c:pt idx="131">
                        <c:v>73.16</c:v>
                      </c:pt>
                      <c:pt idx="132">
                        <c:v>67.5</c:v>
                      </c:pt>
                      <c:pt idx="133">
                        <c:v>65.589999999999989</c:v>
                      </c:pt>
                      <c:pt idx="134">
                        <c:v>65.28</c:v>
                      </c:pt>
                      <c:pt idx="135">
                        <c:v>77.22</c:v>
                      </c:pt>
                      <c:pt idx="136">
                        <c:v>66.84</c:v>
                      </c:pt>
                      <c:pt idx="137">
                        <c:v>32.93</c:v>
                      </c:pt>
                      <c:pt idx="138">
                        <c:v>45.74</c:v>
                      </c:pt>
                      <c:pt idx="139">
                        <c:v>67.41</c:v>
                      </c:pt>
                      <c:pt idx="140">
                        <c:v>42.440000000000005</c:v>
                      </c:pt>
                      <c:pt idx="141">
                        <c:v>73.089999999999989</c:v>
                      </c:pt>
                      <c:pt idx="142">
                        <c:v>32.86</c:v>
                      </c:pt>
                      <c:pt idx="143">
                        <c:v>18.010000000000002</c:v>
                      </c:pt>
                      <c:pt idx="144">
                        <c:v>14.440000000000001</c:v>
                      </c:pt>
                      <c:pt idx="145">
                        <c:v>36.620000000000005</c:v>
                      </c:pt>
                      <c:pt idx="146">
                        <c:v>48.519999999999996</c:v>
                      </c:pt>
                      <c:pt idx="147">
                        <c:v>38.300000000000004</c:v>
                      </c:pt>
                      <c:pt idx="148">
                        <c:v>17.569999999999997</c:v>
                      </c:pt>
                      <c:pt idx="149">
                        <c:v>50.540000000000006</c:v>
                      </c:pt>
                      <c:pt idx="150">
                        <c:v>34.880000000000003</c:v>
                      </c:pt>
                      <c:pt idx="151">
                        <c:v>14.45</c:v>
                      </c:pt>
                      <c:pt idx="152">
                        <c:v>32.4</c:v>
                      </c:pt>
                      <c:pt idx="153">
                        <c:v>58.96</c:v>
                      </c:pt>
                      <c:pt idx="154">
                        <c:v>40.97</c:v>
                      </c:pt>
                      <c:pt idx="155">
                        <c:v>43.57</c:v>
                      </c:pt>
                      <c:pt idx="156">
                        <c:v>70.959999999999994</c:v>
                      </c:pt>
                      <c:pt idx="157">
                        <c:v>51.57</c:v>
                      </c:pt>
                      <c:pt idx="158">
                        <c:v>53.64</c:v>
                      </c:pt>
                      <c:pt idx="159">
                        <c:v>65.86</c:v>
                      </c:pt>
                      <c:pt idx="160">
                        <c:v>30.61</c:v>
                      </c:pt>
                      <c:pt idx="161">
                        <c:v>21.66</c:v>
                      </c:pt>
                      <c:pt idx="162">
                        <c:v>19.12</c:v>
                      </c:pt>
                      <c:pt idx="163">
                        <c:v>34.069999999999993</c:v>
                      </c:pt>
                      <c:pt idx="164">
                        <c:v>38.419999999999995</c:v>
                      </c:pt>
                      <c:pt idx="165">
                        <c:v>15.3</c:v>
                      </c:pt>
                      <c:pt idx="166">
                        <c:v>29.189999999999998</c:v>
                      </c:pt>
                      <c:pt idx="167">
                        <c:v>23.630000000000003</c:v>
                      </c:pt>
                      <c:pt idx="168">
                        <c:v>41.300000000000004</c:v>
                      </c:pt>
                      <c:pt idx="169">
                        <c:v>50.53</c:v>
                      </c:pt>
                      <c:pt idx="170">
                        <c:v>48.45</c:v>
                      </c:pt>
                      <c:pt idx="171">
                        <c:v>33.15</c:v>
                      </c:pt>
                      <c:pt idx="172">
                        <c:v>31.73</c:v>
                      </c:pt>
                      <c:pt idx="173">
                        <c:v>42.120000000000005</c:v>
                      </c:pt>
                      <c:pt idx="174">
                        <c:v>13.44</c:v>
                      </c:pt>
                      <c:pt idx="175">
                        <c:v>13.41</c:v>
                      </c:pt>
                      <c:pt idx="176">
                        <c:v>39.11</c:v>
                      </c:pt>
                      <c:pt idx="177">
                        <c:v>25.669999999999998</c:v>
                      </c:pt>
                      <c:pt idx="178">
                        <c:v>16.98</c:v>
                      </c:pt>
                      <c:pt idx="179">
                        <c:v>18.779999999999998</c:v>
                      </c:pt>
                      <c:pt idx="180">
                        <c:v>18.78</c:v>
                      </c:pt>
                      <c:pt idx="181">
                        <c:v>50.67</c:v>
                      </c:pt>
                    </c:numCache>
                  </c:numRef>
                </c:val>
                <c:smooth val="0"/>
                <c:extLst xmlns:c15="http://schemas.microsoft.com/office/drawing/2012/chart">
                  <c:ext xmlns:c16="http://schemas.microsoft.com/office/drawing/2014/chart" uri="{C3380CC4-5D6E-409C-BE32-E72D297353CC}">
                    <c16:uniqueId val="{00000003-5EC1-4020-A540-17DDDB836138}"/>
                  </c:ext>
                </c:extLst>
              </c15:ser>
            </c15:filteredLineSeries>
          </c:ext>
        </c:extLst>
      </c:lineChart>
      <c:dateAx>
        <c:axId val="292141119"/>
        <c:scaling>
          <c:orientation val="minMax"/>
        </c:scaling>
        <c:delete val="0"/>
        <c:axPos val="b"/>
        <c:numFmt formatCode="d\-m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292139199"/>
        <c:crosses val="autoZero"/>
        <c:auto val="1"/>
        <c:lblOffset val="100"/>
        <c:baseTimeUnit val="days"/>
      </c:dateAx>
      <c:valAx>
        <c:axId val="29213919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r>
                  <a:rPr lang="en-GB">
                    <a:latin typeface="Tenorite" panose="00000500000000000000" pitchFamily="2" charset="0"/>
                  </a:rPr>
                  <a:t>bcm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292141119"/>
        <c:crosses val="autoZero"/>
        <c:crossBetween val="between"/>
        <c:dispUnits>
          <c:builtInUnit val="thousands"/>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'Elec. gen. Figure 18 &amp; 19'!$D$3</c:f>
              <c:strCache>
                <c:ptCount val="1"/>
                <c:pt idx="0">
                  <c:v>2024/25</c:v>
                </c:pt>
              </c:strCache>
              <c:extLst xmlns:c15="http://schemas.microsoft.com/office/drawing/2012/chart"/>
            </c:strRef>
          </c:tx>
          <c:spPr>
            <a:ln w="28575" cap="rnd">
              <a:solidFill>
                <a:schemeClr val="accent1"/>
              </a:solidFill>
              <a:round/>
            </a:ln>
            <a:effectLst/>
          </c:spPr>
          <c:marker>
            <c:symbol val="none"/>
          </c:marker>
          <c:cat>
            <c:numRef>
              <c:f>'Elec. gen. Figure 18 &amp; 19'!$C$4:$C$185</c:f>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extLst xmlns:c15="http://schemas.microsoft.com/office/drawing/2012/chart"/>
            </c:numRef>
          </c:cat>
          <c:val>
            <c:numRef>
              <c:f>'Elec. gen. Figure 18 &amp; 19'!$D$4:$D$185</c:f>
              <c:numCache>
                <c:formatCode>0</c:formatCode>
                <c:ptCount val="182"/>
                <c:pt idx="0">
                  <c:v>27.5</c:v>
                </c:pt>
                <c:pt idx="1">
                  <c:v>38.9</c:v>
                </c:pt>
                <c:pt idx="2">
                  <c:v>45.2</c:v>
                </c:pt>
                <c:pt idx="3">
                  <c:v>35.499999999999993</c:v>
                </c:pt>
                <c:pt idx="4">
                  <c:v>15.4</c:v>
                </c:pt>
                <c:pt idx="5">
                  <c:v>23</c:v>
                </c:pt>
                <c:pt idx="6">
                  <c:v>42.9</c:v>
                </c:pt>
                <c:pt idx="7">
                  <c:v>38</c:v>
                </c:pt>
                <c:pt idx="8">
                  <c:v>31.900000000000002</c:v>
                </c:pt>
                <c:pt idx="9">
                  <c:v>38</c:v>
                </c:pt>
                <c:pt idx="10">
                  <c:v>44.900000000000006</c:v>
                </c:pt>
                <c:pt idx="11">
                  <c:v>18</c:v>
                </c:pt>
                <c:pt idx="12">
                  <c:v>49.900000000000006</c:v>
                </c:pt>
                <c:pt idx="13">
                  <c:v>65.100000000000009</c:v>
                </c:pt>
                <c:pt idx="14">
                  <c:v>37.700000000000003</c:v>
                </c:pt>
                <c:pt idx="15">
                  <c:v>39.799999999999997</c:v>
                </c:pt>
                <c:pt idx="16">
                  <c:v>45.9</c:v>
                </c:pt>
                <c:pt idx="17">
                  <c:v>39.100000000000009</c:v>
                </c:pt>
                <c:pt idx="18">
                  <c:v>36.200000000000003</c:v>
                </c:pt>
                <c:pt idx="19">
                  <c:v>23.4</c:v>
                </c:pt>
                <c:pt idx="20">
                  <c:v>37.200000000000003</c:v>
                </c:pt>
                <c:pt idx="21">
                  <c:v>49.399999999999991</c:v>
                </c:pt>
                <c:pt idx="22">
                  <c:v>49.000000000000007</c:v>
                </c:pt>
                <c:pt idx="23">
                  <c:v>36.299999999999997</c:v>
                </c:pt>
                <c:pt idx="24">
                  <c:v>57.2</c:v>
                </c:pt>
                <c:pt idx="25">
                  <c:v>32.900000000000006</c:v>
                </c:pt>
                <c:pt idx="26">
                  <c:v>23.7</c:v>
                </c:pt>
                <c:pt idx="27">
                  <c:v>49.8</c:v>
                </c:pt>
                <c:pt idx="28">
                  <c:v>69.599999999999994</c:v>
                </c:pt>
                <c:pt idx="29">
                  <c:v>63.3</c:v>
                </c:pt>
                <c:pt idx="30">
                  <c:v>45.099999999999994</c:v>
                </c:pt>
                <c:pt idx="31">
                  <c:v>56.7</c:v>
                </c:pt>
                <c:pt idx="32">
                  <c:v>52.8</c:v>
                </c:pt>
                <c:pt idx="33">
                  <c:v>62.500000000000007</c:v>
                </c:pt>
                <c:pt idx="34">
                  <c:v>84.3</c:v>
                </c:pt>
                <c:pt idx="35">
                  <c:v>84.1</c:v>
                </c:pt>
                <c:pt idx="36">
                  <c:v>78.100000000000009</c:v>
                </c:pt>
                <c:pt idx="37">
                  <c:v>64</c:v>
                </c:pt>
                <c:pt idx="38">
                  <c:v>69.5</c:v>
                </c:pt>
                <c:pt idx="39">
                  <c:v>65.400000000000006</c:v>
                </c:pt>
                <c:pt idx="40">
                  <c:v>50.2</c:v>
                </c:pt>
                <c:pt idx="41">
                  <c:v>52.2</c:v>
                </c:pt>
                <c:pt idx="42">
                  <c:v>68.5</c:v>
                </c:pt>
                <c:pt idx="43">
                  <c:v>71.000000000000014</c:v>
                </c:pt>
                <c:pt idx="44">
                  <c:v>69.5</c:v>
                </c:pt>
                <c:pt idx="45">
                  <c:v>56.8</c:v>
                </c:pt>
                <c:pt idx="46">
                  <c:v>25.599999999999998</c:v>
                </c:pt>
                <c:pt idx="47">
                  <c:v>30</c:v>
                </c:pt>
                <c:pt idx="48">
                  <c:v>67.300000000000011</c:v>
                </c:pt>
                <c:pt idx="49">
                  <c:v>54.7</c:v>
                </c:pt>
                <c:pt idx="50">
                  <c:v>53</c:v>
                </c:pt>
                <c:pt idx="51">
                  <c:v>68.3</c:v>
                </c:pt>
                <c:pt idx="52">
                  <c:v>60.7</c:v>
                </c:pt>
                <c:pt idx="53">
                  <c:v>23.3</c:v>
                </c:pt>
                <c:pt idx="54">
                  <c:v>19.499999999999996</c:v>
                </c:pt>
                <c:pt idx="55">
                  <c:v>29.2</c:v>
                </c:pt>
                <c:pt idx="56">
                  <c:v>74.399999999999991</c:v>
                </c:pt>
                <c:pt idx="57">
                  <c:v>74.7</c:v>
                </c:pt>
                <c:pt idx="58">
                  <c:v>71</c:v>
                </c:pt>
                <c:pt idx="59">
                  <c:v>46.3</c:v>
                </c:pt>
                <c:pt idx="60">
                  <c:v>33.400000000000006</c:v>
                </c:pt>
                <c:pt idx="61">
                  <c:v>28.2</c:v>
                </c:pt>
                <c:pt idx="62">
                  <c:v>51.2</c:v>
                </c:pt>
                <c:pt idx="63">
                  <c:v>82.399999999999991</c:v>
                </c:pt>
                <c:pt idx="64">
                  <c:v>69.2</c:v>
                </c:pt>
                <c:pt idx="65">
                  <c:v>29.500000000000004</c:v>
                </c:pt>
                <c:pt idx="66">
                  <c:v>40.800000000000004</c:v>
                </c:pt>
                <c:pt idx="67">
                  <c:v>23.1</c:v>
                </c:pt>
                <c:pt idx="68">
                  <c:v>19.100000000000001</c:v>
                </c:pt>
                <c:pt idx="69">
                  <c:v>51.900000000000006</c:v>
                </c:pt>
                <c:pt idx="70">
                  <c:v>91.399999999999991</c:v>
                </c:pt>
                <c:pt idx="71">
                  <c:v>105.8</c:v>
                </c:pt>
                <c:pt idx="72">
                  <c:v>107.4</c:v>
                </c:pt>
                <c:pt idx="73">
                  <c:v>93.3</c:v>
                </c:pt>
                <c:pt idx="74">
                  <c:v>39.200000000000003</c:v>
                </c:pt>
                <c:pt idx="75">
                  <c:v>18.3</c:v>
                </c:pt>
                <c:pt idx="76">
                  <c:v>28.7</c:v>
                </c:pt>
                <c:pt idx="77">
                  <c:v>42.499999999999993</c:v>
                </c:pt>
                <c:pt idx="78">
                  <c:v>26.3</c:v>
                </c:pt>
                <c:pt idx="79">
                  <c:v>22.000000000000004</c:v>
                </c:pt>
                <c:pt idx="80">
                  <c:v>24.6</c:v>
                </c:pt>
                <c:pt idx="81">
                  <c:v>18.099999999999998</c:v>
                </c:pt>
                <c:pt idx="82">
                  <c:v>15.500000000000002</c:v>
                </c:pt>
                <c:pt idx="83">
                  <c:v>38.5</c:v>
                </c:pt>
                <c:pt idx="84">
                  <c:v>25</c:v>
                </c:pt>
                <c:pt idx="85">
                  <c:v>23.8</c:v>
                </c:pt>
                <c:pt idx="86">
                  <c:v>47.7</c:v>
                </c:pt>
                <c:pt idx="87">
                  <c:v>66.2</c:v>
                </c:pt>
                <c:pt idx="88">
                  <c:v>52.699999999999996</c:v>
                </c:pt>
                <c:pt idx="89">
                  <c:v>23.400000000000002</c:v>
                </c:pt>
                <c:pt idx="90">
                  <c:v>20.399999999999999</c:v>
                </c:pt>
                <c:pt idx="91">
                  <c:v>18.7</c:v>
                </c:pt>
                <c:pt idx="92">
                  <c:v>16.7</c:v>
                </c:pt>
                <c:pt idx="93">
                  <c:v>40.700000000000003</c:v>
                </c:pt>
                <c:pt idx="94">
                  <c:v>59.800000000000004</c:v>
                </c:pt>
                <c:pt idx="95">
                  <c:v>61</c:v>
                </c:pt>
                <c:pt idx="96">
                  <c:v>34.700000000000003</c:v>
                </c:pt>
                <c:pt idx="97">
                  <c:v>37</c:v>
                </c:pt>
                <c:pt idx="98">
                  <c:v>48.8</c:v>
                </c:pt>
                <c:pt idx="99">
                  <c:v>86.8</c:v>
                </c:pt>
                <c:pt idx="100">
                  <c:v>77.600000000000009</c:v>
                </c:pt>
                <c:pt idx="101">
                  <c:v>91.1</c:v>
                </c:pt>
                <c:pt idx="102">
                  <c:v>83.9</c:v>
                </c:pt>
                <c:pt idx="103">
                  <c:v>68</c:v>
                </c:pt>
                <c:pt idx="104">
                  <c:v>64.100000000000009</c:v>
                </c:pt>
                <c:pt idx="105">
                  <c:v>80.100000000000009</c:v>
                </c:pt>
                <c:pt idx="106">
                  <c:v>89.1</c:v>
                </c:pt>
                <c:pt idx="107">
                  <c:v>82.2</c:v>
                </c:pt>
                <c:pt idx="108">
                  <c:v>86.2</c:v>
                </c:pt>
                <c:pt idx="109">
                  <c:v>84.3</c:v>
                </c:pt>
                <c:pt idx="110">
                  <c:v>93.7</c:v>
                </c:pt>
                <c:pt idx="111">
                  <c:v>103.8</c:v>
                </c:pt>
                <c:pt idx="112">
                  <c:v>100.10000000000001</c:v>
                </c:pt>
                <c:pt idx="113">
                  <c:v>95.8</c:v>
                </c:pt>
                <c:pt idx="114">
                  <c:v>49.7</c:v>
                </c:pt>
                <c:pt idx="115">
                  <c:v>30.3</c:v>
                </c:pt>
                <c:pt idx="116">
                  <c:v>30.999999999999996</c:v>
                </c:pt>
                <c:pt idx="117">
                  <c:v>22.7</c:v>
                </c:pt>
                <c:pt idx="118">
                  <c:v>30.099999999999998</c:v>
                </c:pt>
                <c:pt idx="119">
                  <c:v>40.199999999999996</c:v>
                </c:pt>
                <c:pt idx="120">
                  <c:v>44.5</c:v>
                </c:pt>
                <c:pt idx="121">
                  <c:v>64.100000000000009</c:v>
                </c:pt>
                <c:pt idx="122">
                  <c:v>83.4</c:v>
                </c:pt>
                <c:pt idx="123">
                  <c:v>50.5</c:v>
                </c:pt>
                <c:pt idx="124">
                  <c:v>52.800000000000004</c:v>
                </c:pt>
                <c:pt idx="125">
                  <c:v>59.4</c:v>
                </c:pt>
                <c:pt idx="126">
                  <c:v>43.399999999999991</c:v>
                </c:pt>
                <c:pt idx="127">
                  <c:v>78.900000000000006</c:v>
                </c:pt>
                <c:pt idx="128">
                  <c:v>68.5</c:v>
                </c:pt>
                <c:pt idx="129">
                  <c:v>33.6</c:v>
                </c:pt>
                <c:pt idx="130">
                  <c:v>63.300000000000004</c:v>
                </c:pt>
                <c:pt idx="131">
                  <c:v>36.200000000000003</c:v>
                </c:pt>
                <c:pt idx="132">
                  <c:v>49.800000000000004</c:v>
                </c:pt>
                <c:pt idx="133">
                  <c:v>63.6</c:v>
                </c:pt>
                <c:pt idx="134">
                  <c:v>80.7</c:v>
                </c:pt>
                <c:pt idx="135">
                  <c:v>86.800000000000011</c:v>
                </c:pt>
                <c:pt idx="136">
                  <c:v>84.6</c:v>
                </c:pt>
                <c:pt idx="137">
                  <c:v>67.7</c:v>
                </c:pt>
                <c:pt idx="138">
                  <c:v>44.900000000000006</c:v>
                </c:pt>
                <c:pt idx="139">
                  <c:v>73.8</c:v>
                </c:pt>
                <c:pt idx="140">
                  <c:v>47.7</c:v>
                </c:pt>
                <c:pt idx="141">
                  <c:v>45.800000000000004</c:v>
                </c:pt>
                <c:pt idx="142">
                  <c:v>22.4</c:v>
                </c:pt>
                <c:pt idx="143">
                  <c:v>18.7</c:v>
                </c:pt>
                <c:pt idx="144">
                  <c:v>22.8</c:v>
                </c:pt>
                <c:pt idx="145">
                  <c:v>21.5</c:v>
                </c:pt>
                <c:pt idx="146">
                  <c:v>26.5</c:v>
                </c:pt>
                <c:pt idx="147">
                  <c:v>54.2</c:v>
                </c:pt>
                <c:pt idx="148">
                  <c:v>65</c:v>
                </c:pt>
                <c:pt idx="149">
                  <c:v>71.899999999999991</c:v>
                </c:pt>
                <c:pt idx="150">
                  <c:v>68.800000000000011</c:v>
                </c:pt>
                <c:pt idx="151">
                  <c:v>44.300000000000004</c:v>
                </c:pt>
                <c:pt idx="152">
                  <c:v>30.9</c:v>
                </c:pt>
                <c:pt idx="153">
                  <c:v>55.6</c:v>
                </c:pt>
                <c:pt idx="154">
                  <c:v>40.100000000000009</c:v>
                </c:pt>
                <c:pt idx="155">
                  <c:v>32.800000000000004</c:v>
                </c:pt>
                <c:pt idx="156">
                  <c:v>29.299999999999997</c:v>
                </c:pt>
                <c:pt idx="157">
                  <c:v>53.400000000000006</c:v>
                </c:pt>
                <c:pt idx="158">
                  <c:v>27.099999999999998</c:v>
                </c:pt>
                <c:pt idx="159">
                  <c:v>46.300000000000004</c:v>
                </c:pt>
                <c:pt idx="160">
                  <c:v>50.800000000000004</c:v>
                </c:pt>
                <c:pt idx="161">
                  <c:v>62.3</c:v>
                </c:pt>
                <c:pt idx="162">
                  <c:v>66.8</c:v>
                </c:pt>
                <c:pt idx="163">
                  <c:v>77.5</c:v>
                </c:pt>
                <c:pt idx="164">
                  <c:v>74.7</c:v>
                </c:pt>
                <c:pt idx="165">
                  <c:v>46.800000000000004</c:v>
                </c:pt>
                <c:pt idx="166">
                  <c:v>44</c:v>
                </c:pt>
                <c:pt idx="167">
                  <c:v>56.9</c:v>
                </c:pt>
                <c:pt idx="168">
                  <c:v>47.3</c:v>
                </c:pt>
                <c:pt idx="169">
                  <c:v>71.5</c:v>
                </c:pt>
                <c:pt idx="170">
                  <c:v>45.7</c:v>
                </c:pt>
                <c:pt idx="171">
                  <c:v>18.600000000000001</c:v>
                </c:pt>
                <c:pt idx="172">
                  <c:v>29.9</c:v>
                </c:pt>
                <c:pt idx="173">
                  <c:v>48.300000000000004</c:v>
                </c:pt>
                <c:pt idx="174">
                  <c:v>60.800000000000004</c:v>
                </c:pt>
                <c:pt idx="175">
                  <c:v>57</c:v>
                </c:pt>
                <c:pt idx="176">
                  <c:v>52.5</c:v>
                </c:pt>
                <c:pt idx="177">
                  <c:v>28</c:v>
                </c:pt>
                <c:pt idx="178">
                  <c:v>26.799999999999997</c:v>
                </c:pt>
                <c:pt idx="179">
                  <c:v>19.399999999999999</c:v>
                </c:pt>
                <c:pt idx="180">
                  <c:v>25.4</c:v>
                </c:pt>
                <c:pt idx="181">
                  <c:v>53.3</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2-258E-43B8-9811-A4BC761CCA14}"/>
            </c:ext>
          </c:extLst>
        </c:ser>
        <c:ser>
          <c:idx val="1"/>
          <c:order val="1"/>
          <c:tx>
            <c:strRef>
              <c:f>'Elec. gen. Figure 18 &amp; 19'!$E$3</c:f>
              <c:strCache>
                <c:ptCount val="1"/>
                <c:pt idx="0">
                  <c:v>2025/26</c:v>
                </c:pt>
              </c:strCache>
              <c:extLst xmlns:c15="http://schemas.microsoft.com/office/drawing/2012/chart"/>
            </c:strRef>
          </c:tx>
          <c:spPr>
            <a:ln w="28575" cap="rnd">
              <a:solidFill>
                <a:schemeClr val="accent2"/>
              </a:solidFill>
              <a:round/>
            </a:ln>
            <a:effectLst/>
          </c:spPr>
          <c:marker>
            <c:symbol val="none"/>
          </c:marker>
          <c:cat>
            <c:numRef>
              <c:f>'Elec. gen. Figure 18 &amp; 19'!$C$4:$C$185</c:f>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extLst xmlns:c15="http://schemas.microsoft.com/office/drawing/2012/chart"/>
            </c:numRef>
          </c:cat>
          <c:val>
            <c:numRef>
              <c:f>'Elec. gen. Figure 18 &amp; 19'!$E$4:$E$185</c:f>
              <c:numCache>
                <c:formatCode>0</c:formatCode>
                <c:ptCount val="182"/>
                <c:pt idx="0">
                  <c:v>43.62</c:v>
                </c:pt>
                <c:pt idx="1">
                  <c:v>28.29</c:v>
                </c:pt>
                <c:pt idx="2">
                  <c:v>21.32</c:v>
                </c:pt>
                <c:pt idx="3">
                  <c:v>15.930000000000001</c:v>
                </c:pt>
                <c:pt idx="4">
                  <c:v>14.9</c:v>
                </c:pt>
                <c:pt idx="5">
                  <c:v>40.11</c:v>
                </c:pt>
                <c:pt idx="6">
                  <c:v>61.99</c:v>
                </c:pt>
                <c:pt idx="7">
                  <c:v>63.01</c:v>
                </c:pt>
                <c:pt idx="8">
                  <c:v>45.66</c:v>
                </c:pt>
                <c:pt idx="9">
                  <c:v>56.35</c:v>
                </c:pt>
                <c:pt idx="10">
                  <c:v>55.48</c:v>
                </c:pt>
                <c:pt idx="11">
                  <c:v>68.589999999999989</c:v>
                </c:pt>
                <c:pt idx="12">
                  <c:v>87.83</c:v>
                </c:pt>
                <c:pt idx="13">
                  <c:v>89.259999999999991</c:v>
                </c:pt>
                <c:pt idx="14">
                  <c:v>81.11999999999999</c:v>
                </c:pt>
                <c:pt idx="15">
                  <c:v>74.350000000000009</c:v>
                </c:pt>
                <c:pt idx="16">
                  <c:v>73.330000000000013</c:v>
                </c:pt>
                <c:pt idx="17">
                  <c:v>32.25</c:v>
                </c:pt>
                <c:pt idx="18">
                  <c:v>16.419999999999998</c:v>
                </c:pt>
                <c:pt idx="19">
                  <c:v>42.66</c:v>
                </c:pt>
                <c:pt idx="20">
                  <c:v>25</c:v>
                </c:pt>
                <c:pt idx="21">
                  <c:v>58.43</c:v>
                </c:pt>
                <c:pt idx="22">
                  <c:v>16.32</c:v>
                </c:pt>
                <c:pt idx="23">
                  <c:v>16.25</c:v>
                </c:pt>
                <c:pt idx="24">
                  <c:v>17.3</c:v>
                </c:pt>
                <c:pt idx="25">
                  <c:v>11.09</c:v>
                </c:pt>
                <c:pt idx="26">
                  <c:v>24.490000000000002</c:v>
                </c:pt>
                <c:pt idx="27">
                  <c:v>17.86</c:v>
                </c:pt>
                <c:pt idx="28">
                  <c:v>40.4</c:v>
                </c:pt>
                <c:pt idx="29">
                  <c:v>37.999999999999993</c:v>
                </c:pt>
                <c:pt idx="30">
                  <c:v>19.619999999999997</c:v>
                </c:pt>
                <c:pt idx="31">
                  <c:v>17.350000000000001</c:v>
                </c:pt>
                <c:pt idx="32">
                  <c:v>22.67</c:v>
                </c:pt>
                <c:pt idx="33">
                  <c:v>21.169999999999998</c:v>
                </c:pt>
                <c:pt idx="34">
                  <c:v>21.91</c:v>
                </c:pt>
                <c:pt idx="35">
                  <c:v>37.270000000000003</c:v>
                </c:pt>
                <c:pt idx="36">
                  <c:v>73.11</c:v>
                </c:pt>
                <c:pt idx="37">
                  <c:v>67.44</c:v>
                </c:pt>
                <c:pt idx="38">
                  <c:v>54.57</c:v>
                </c:pt>
                <c:pt idx="39">
                  <c:v>43.58</c:v>
                </c:pt>
                <c:pt idx="40">
                  <c:v>44.56</c:v>
                </c:pt>
                <c:pt idx="41">
                  <c:v>26.710000000000004</c:v>
                </c:pt>
                <c:pt idx="42">
                  <c:v>33.56</c:v>
                </c:pt>
                <c:pt idx="43">
                  <c:v>38.24</c:v>
                </c:pt>
                <c:pt idx="44">
                  <c:v>26.52</c:v>
                </c:pt>
                <c:pt idx="45">
                  <c:v>34.049999999999997</c:v>
                </c:pt>
                <c:pt idx="46">
                  <c:v>44.660000000000004</c:v>
                </c:pt>
                <c:pt idx="47">
                  <c:v>58.17</c:v>
                </c:pt>
                <c:pt idx="48">
                  <c:v>64.679999999999993</c:v>
                </c:pt>
                <c:pt idx="49">
                  <c:v>56.4</c:v>
                </c:pt>
                <c:pt idx="50">
                  <c:v>84.62</c:v>
                </c:pt>
                <c:pt idx="51">
                  <c:v>72.739999999999995</c:v>
                </c:pt>
                <c:pt idx="52">
                  <c:v>40</c:v>
                </c:pt>
                <c:pt idx="53">
                  <c:v>16.34</c:v>
                </c:pt>
                <c:pt idx="54">
                  <c:v>62.92</c:v>
                </c:pt>
                <c:pt idx="55">
                  <c:v>80.610000000000014</c:v>
                </c:pt>
                <c:pt idx="56">
                  <c:v>69.53</c:v>
                </c:pt>
                <c:pt idx="57">
                  <c:v>30.43</c:v>
                </c:pt>
                <c:pt idx="58">
                  <c:v>23.95</c:v>
                </c:pt>
                <c:pt idx="59">
                  <c:v>21.62</c:v>
                </c:pt>
                <c:pt idx="60">
                  <c:v>28.689999999999998</c:v>
                </c:pt>
                <c:pt idx="61">
                  <c:v>36.800000000000004</c:v>
                </c:pt>
                <c:pt idx="62">
                  <c:v>60.350000000000009</c:v>
                </c:pt>
                <c:pt idx="63">
                  <c:v>68.280000000000015</c:v>
                </c:pt>
                <c:pt idx="64">
                  <c:v>63.05</c:v>
                </c:pt>
                <c:pt idx="65">
                  <c:v>51.709999999999994</c:v>
                </c:pt>
                <c:pt idx="66">
                  <c:v>22.189999999999998</c:v>
                </c:pt>
                <c:pt idx="67">
                  <c:v>25.179999999999996</c:v>
                </c:pt>
                <c:pt idx="68">
                  <c:v>21.54</c:v>
                </c:pt>
                <c:pt idx="69">
                  <c:v>23.04</c:v>
                </c:pt>
                <c:pt idx="70">
                  <c:v>25.45</c:v>
                </c:pt>
                <c:pt idx="71">
                  <c:v>40.840000000000003</c:v>
                </c:pt>
                <c:pt idx="72">
                  <c:v>62.75</c:v>
                </c:pt>
                <c:pt idx="73">
                  <c:v>29.47</c:v>
                </c:pt>
                <c:pt idx="74">
                  <c:v>17.7</c:v>
                </c:pt>
                <c:pt idx="75">
                  <c:v>57.25</c:v>
                </c:pt>
                <c:pt idx="76">
                  <c:v>76.86</c:v>
                </c:pt>
                <c:pt idx="77">
                  <c:v>47.63</c:v>
                </c:pt>
                <c:pt idx="78">
                  <c:v>29.22</c:v>
                </c:pt>
                <c:pt idx="79">
                  <c:v>34.860000000000007</c:v>
                </c:pt>
                <c:pt idx="80">
                  <c:v>40.200000000000003</c:v>
                </c:pt>
                <c:pt idx="81">
                  <c:v>34.99</c:v>
                </c:pt>
                <c:pt idx="82">
                  <c:v>41.7</c:v>
                </c:pt>
                <c:pt idx="83">
                  <c:v>33.400000000000006</c:v>
                </c:pt>
                <c:pt idx="84">
                  <c:v>24.740000000000002</c:v>
                </c:pt>
                <c:pt idx="85">
                  <c:v>17.98</c:v>
                </c:pt>
                <c:pt idx="86">
                  <c:v>32.82</c:v>
                </c:pt>
                <c:pt idx="87">
                  <c:v>25.27</c:v>
                </c:pt>
                <c:pt idx="88">
                  <c:v>54.889999999999993</c:v>
                </c:pt>
                <c:pt idx="89">
                  <c:v>50.21</c:v>
                </c:pt>
                <c:pt idx="90">
                  <c:v>52.44</c:v>
                </c:pt>
                <c:pt idx="91">
                  <c:v>36.1</c:v>
                </c:pt>
                <c:pt idx="92">
                  <c:v>17.97</c:v>
                </c:pt>
                <c:pt idx="93">
                  <c:v>23.130000000000003</c:v>
                </c:pt>
                <c:pt idx="94">
                  <c:v>23.380000000000003</c:v>
                </c:pt>
                <c:pt idx="95">
                  <c:v>60.63</c:v>
                </c:pt>
                <c:pt idx="96">
                  <c:v>103.07000000000001</c:v>
                </c:pt>
                <c:pt idx="97">
                  <c:v>80.719999999999985</c:v>
                </c:pt>
                <c:pt idx="98">
                  <c:v>77.91</c:v>
                </c:pt>
                <c:pt idx="99">
                  <c:v>81.949999999999989</c:v>
                </c:pt>
                <c:pt idx="100">
                  <c:v>54.25</c:v>
                </c:pt>
                <c:pt idx="101">
                  <c:v>66.25</c:v>
                </c:pt>
                <c:pt idx="102">
                  <c:v>42.54</c:v>
                </c:pt>
                <c:pt idx="103">
                  <c:v>47.660000000000004</c:v>
                </c:pt>
                <c:pt idx="104">
                  <c:v>64.84</c:v>
                </c:pt>
                <c:pt idx="105">
                  <c:v>63.980000000000004</c:v>
                </c:pt>
                <c:pt idx="106">
                  <c:v>62.980000000000004</c:v>
                </c:pt>
                <c:pt idx="107">
                  <c:v>68.819999999999993</c:v>
                </c:pt>
                <c:pt idx="108">
                  <c:v>62.68</c:v>
                </c:pt>
                <c:pt idx="109">
                  <c:v>58.07</c:v>
                </c:pt>
                <c:pt idx="110">
                  <c:v>77.95</c:v>
                </c:pt>
                <c:pt idx="111">
                  <c:v>47.98</c:v>
                </c:pt>
                <c:pt idx="112">
                  <c:v>28.459999999999997</c:v>
                </c:pt>
                <c:pt idx="113">
                  <c:v>30.729999999999997</c:v>
                </c:pt>
                <c:pt idx="114">
                  <c:v>23.49</c:v>
                </c:pt>
                <c:pt idx="115">
                  <c:v>19.95</c:v>
                </c:pt>
                <c:pt idx="116">
                  <c:v>41.91</c:v>
                </c:pt>
                <c:pt idx="117">
                  <c:v>68.02</c:v>
                </c:pt>
                <c:pt idx="118">
                  <c:v>44.43</c:v>
                </c:pt>
                <c:pt idx="119">
                  <c:v>79.900000000000006</c:v>
                </c:pt>
                <c:pt idx="120">
                  <c:v>66.95</c:v>
                </c:pt>
                <c:pt idx="121">
                  <c:v>27.68</c:v>
                </c:pt>
                <c:pt idx="122">
                  <c:v>35.97</c:v>
                </c:pt>
                <c:pt idx="123">
                  <c:v>48.519999999999996</c:v>
                </c:pt>
                <c:pt idx="124">
                  <c:v>39.620000000000005</c:v>
                </c:pt>
                <c:pt idx="125">
                  <c:v>48.26</c:v>
                </c:pt>
                <c:pt idx="126">
                  <c:v>53.199999999999996</c:v>
                </c:pt>
                <c:pt idx="127">
                  <c:v>46.63</c:v>
                </c:pt>
                <c:pt idx="128">
                  <c:v>55.440000000000005</c:v>
                </c:pt>
                <c:pt idx="129">
                  <c:v>48.92</c:v>
                </c:pt>
                <c:pt idx="130">
                  <c:v>57.489999999999995</c:v>
                </c:pt>
                <c:pt idx="131">
                  <c:v>73.16</c:v>
                </c:pt>
                <c:pt idx="132">
                  <c:v>67.5</c:v>
                </c:pt>
                <c:pt idx="133">
                  <c:v>65.589999999999989</c:v>
                </c:pt>
                <c:pt idx="134">
                  <c:v>65.28</c:v>
                </c:pt>
                <c:pt idx="135">
                  <c:v>77.22</c:v>
                </c:pt>
                <c:pt idx="136">
                  <c:v>66.84</c:v>
                </c:pt>
                <c:pt idx="137">
                  <c:v>32.93</c:v>
                </c:pt>
                <c:pt idx="138">
                  <c:v>45.74</c:v>
                </c:pt>
                <c:pt idx="139">
                  <c:v>67.41</c:v>
                </c:pt>
                <c:pt idx="140">
                  <c:v>42.440000000000005</c:v>
                </c:pt>
                <c:pt idx="141">
                  <c:v>73.089999999999989</c:v>
                </c:pt>
                <c:pt idx="142">
                  <c:v>32.86</c:v>
                </c:pt>
                <c:pt idx="143">
                  <c:v>18.010000000000002</c:v>
                </c:pt>
                <c:pt idx="144">
                  <c:v>14.440000000000001</c:v>
                </c:pt>
                <c:pt idx="145">
                  <c:v>36.620000000000005</c:v>
                </c:pt>
                <c:pt idx="146">
                  <c:v>48.519999999999996</c:v>
                </c:pt>
                <c:pt idx="147">
                  <c:v>38.300000000000004</c:v>
                </c:pt>
                <c:pt idx="148">
                  <c:v>17.569999999999997</c:v>
                </c:pt>
                <c:pt idx="149">
                  <c:v>50.540000000000006</c:v>
                </c:pt>
                <c:pt idx="150">
                  <c:v>34.880000000000003</c:v>
                </c:pt>
                <c:pt idx="151">
                  <c:v>14.45</c:v>
                </c:pt>
                <c:pt idx="152">
                  <c:v>32.4</c:v>
                </c:pt>
                <c:pt idx="153">
                  <c:v>58.96</c:v>
                </c:pt>
                <c:pt idx="154">
                  <c:v>40.97</c:v>
                </c:pt>
                <c:pt idx="155">
                  <c:v>43.57</c:v>
                </c:pt>
                <c:pt idx="156">
                  <c:v>70.959999999999994</c:v>
                </c:pt>
                <c:pt idx="157">
                  <c:v>51.57</c:v>
                </c:pt>
                <c:pt idx="158">
                  <c:v>53.64</c:v>
                </c:pt>
                <c:pt idx="159">
                  <c:v>65.86</c:v>
                </c:pt>
                <c:pt idx="160">
                  <c:v>30.61</c:v>
                </c:pt>
                <c:pt idx="161">
                  <c:v>21.66</c:v>
                </c:pt>
                <c:pt idx="162">
                  <c:v>19.12</c:v>
                </c:pt>
                <c:pt idx="163">
                  <c:v>34.069999999999993</c:v>
                </c:pt>
                <c:pt idx="164">
                  <c:v>38.419999999999995</c:v>
                </c:pt>
                <c:pt idx="165">
                  <c:v>15.3</c:v>
                </c:pt>
                <c:pt idx="166">
                  <c:v>29.189999999999998</c:v>
                </c:pt>
                <c:pt idx="167">
                  <c:v>23.630000000000003</c:v>
                </c:pt>
                <c:pt idx="168">
                  <c:v>41.300000000000004</c:v>
                </c:pt>
                <c:pt idx="169">
                  <c:v>50.53</c:v>
                </c:pt>
                <c:pt idx="170">
                  <c:v>48.45</c:v>
                </c:pt>
                <c:pt idx="171">
                  <c:v>33.15</c:v>
                </c:pt>
                <c:pt idx="172">
                  <c:v>31.73</c:v>
                </c:pt>
                <c:pt idx="173">
                  <c:v>42.120000000000005</c:v>
                </c:pt>
                <c:pt idx="174">
                  <c:v>13.44</c:v>
                </c:pt>
                <c:pt idx="175">
                  <c:v>13.41</c:v>
                </c:pt>
                <c:pt idx="176">
                  <c:v>39.11</c:v>
                </c:pt>
                <c:pt idx="177">
                  <c:v>25.669999999999998</c:v>
                </c:pt>
                <c:pt idx="178">
                  <c:v>16.98</c:v>
                </c:pt>
                <c:pt idx="179">
                  <c:v>18.779999999999998</c:v>
                </c:pt>
                <c:pt idx="180">
                  <c:v>18.78</c:v>
                </c:pt>
                <c:pt idx="181">
                  <c:v>50.67</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3-258E-43B8-9811-A4BC761CCA14}"/>
            </c:ext>
          </c:extLst>
        </c:ser>
        <c:dLbls>
          <c:showLegendKey val="0"/>
          <c:showVal val="0"/>
          <c:showCatName val="0"/>
          <c:showSerName val="0"/>
          <c:showPercent val="0"/>
          <c:showBubbleSize val="0"/>
        </c:dLbls>
        <c:smooth val="0"/>
        <c:axId val="292141119"/>
        <c:axId val="292139199"/>
        <c:extLst>
          <c:ext xmlns:c15="http://schemas.microsoft.com/office/drawing/2012/chart" uri="{02D57815-91ED-43cb-92C2-25804820EDAC}">
            <c15:filteredLineSeries>
              <c15:ser>
                <c:idx val="2"/>
                <c:order val="2"/>
                <c:tx>
                  <c:strRef>
                    <c:extLst>
                      <c:ext uri="{02D57815-91ED-43cb-92C2-25804820EDAC}">
                        <c15:formulaRef>
                          <c15:sqref>'Elec. gen. Figure 18 &amp; 19'!$F$3</c15:sqref>
                        </c15:formulaRef>
                      </c:ext>
                    </c:extLst>
                    <c:strCache>
                      <c:ptCount val="1"/>
                      <c:pt idx="0">
                        <c:v> 2024/25</c:v>
                      </c:pt>
                    </c:strCache>
                  </c:strRef>
                </c:tx>
                <c:spPr>
                  <a:ln w="28575" cap="rnd">
                    <a:solidFill>
                      <a:schemeClr val="accent3"/>
                    </a:solidFill>
                    <a:round/>
                  </a:ln>
                  <a:effectLst/>
                </c:spPr>
                <c:marker>
                  <c:symbol val="none"/>
                </c:marker>
                <c:cat>
                  <c:numRef>
                    <c:extLst>
                      <c:ext uri="{02D57815-91ED-43cb-92C2-25804820EDAC}">
                        <c15:formulaRef>
                          <c15:sqref>'Elec. gen. Figure 18 &amp; 19'!$C$4:$C$185</c15:sqref>
                        </c15:formulaRef>
                      </c:ext>
                    </c:extLst>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extLst>
                      <c:ext uri="{02D57815-91ED-43cb-92C2-25804820EDAC}">
                        <c15:formulaRef>
                          <c15:sqref>'Elec. gen. Figure 18 &amp; 19'!$F$4:$F$185</c15:sqref>
                        </c15:formulaRef>
                      </c:ext>
                    </c:extLst>
                    <c:numCache>
                      <c:formatCode>0</c:formatCode>
                      <c:ptCount val="182"/>
                      <c:pt idx="0">
                        <c:v>27.5</c:v>
                      </c:pt>
                      <c:pt idx="1">
                        <c:v>66.400000000000006</c:v>
                      </c:pt>
                      <c:pt idx="2">
                        <c:v>111.60000000000001</c:v>
                      </c:pt>
                      <c:pt idx="3">
                        <c:v>147.1</c:v>
                      </c:pt>
                      <c:pt idx="4">
                        <c:v>162.5</c:v>
                      </c:pt>
                      <c:pt idx="5">
                        <c:v>185.5</c:v>
                      </c:pt>
                      <c:pt idx="6">
                        <c:v>228.4</c:v>
                      </c:pt>
                      <c:pt idx="7">
                        <c:v>266.39999999999998</c:v>
                      </c:pt>
                      <c:pt idx="8">
                        <c:v>298.29999999999995</c:v>
                      </c:pt>
                      <c:pt idx="9">
                        <c:v>336.29999999999995</c:v>
                      </c:pt>
                      <c:pt idx="10">
                        <c:v>381.19999999999993</c:v>
                      </c:pt>
                      <c:pt idx="11">
                        <c:v>399.19999999999993</c:v>
                      </c:pt>
                      <c:pt idx="12">
                        <c:v>449.09999999999991</c:v>
                      </c:pt>
                      <c:pt idx="13">
                        <c:v>514.19999999999993</c:v>
                      </c:pt>
                      <c:pt idx="14">
                        <c:v>551.9</c:v>
                      </c:pt>
                      <c:pt idx="15">
                        <c:v>591.69999999999993</c:v>
                      </c:pt>
                      <c:pt idx="16">
                        <c:v>637.59999999999991</c:v>
                      </c:pt>
                      <c:pt idx="17">
                        <c:v>676.69999999999993</c:v>
                      </c:pt>
                      <c:pt idx="18">
                        <c:v>712.9</c:v>
                      </c:pt>
                      <c:pt idx="19">
                        <c:v>736.3</c:v>
                      </c:pt>
                      <c:pt idx="20">
                        <c:v>773.5</c:v>
                      </c:pt>
                      <c:pt idx="21">
                        <c:v>822.9</c:v>
                      </c:pt>
                      <c:pt idx="22">
                        <c:v>871.9</c:v>
                      </c:pt>
                      <c:pt idx="23">
                        <c:v>908.19999999999993</c:v>
                      </c:pt>
                      <c:pt idx="24">
                        <c:v>965.4</c:v>
                      </c:pt>
                      <c:pt idx="25">
                        <c:v>998.3</c:v>
                      </c:pt>
                      <c:pt idx="26">
                        <c:v>1022</c:v>
                      </c:pt>
                      <c:pt idx="27">
                        <c:v>1071.8</c:v>
                      </c:pt>
                      <c:pt idx="28">
                        <c:v>1141.3999999999999</c:v>
                      </c:pt>
                      <c:pt idx="29">
                        <c:v>1204.6999999999998</c:v>
                      </c:pt>
                      <c:pt idx="30">
                        <c:v>1249.7999999999997</c:v>
                      </c:pt>
                      <c:pt idx="31">
                        <c:v>1306.4999999999998</c:v>
                      </c:pt>
                      <c:pt idx="32">
                        <c:v>1359.2999999999997</c:v>
                      </c:pt>
                      <c:pt idx="33">
                        <c:v>1421.7999999999997</c:v>
                      </c:pt>
                      <c:pt idx="34">
                        <c:v>1506.0999999999997</c:v>
                      </c:pt>
                      <c:pt idx="35">
                        <c:v>1590.1999999999996</c:v>
                      </c:pt>
                      <c:pt idx="36">
                        <c:v>1668.2999999999995</c:v>
                      </c:pt>
                      <c:pt idx="37">
                        <c:v>1732.2999999999995</c:v>
                      </c:pt>
                      <c:pt idx="38">
                        <c:v>1801.7999999999995</c:v>
                      </c:pt>
                      <c:pt idx="39">
                        <c:v>1867.1999999999996</c:v>
                      </c:pt>
                      <c:pt idx="40">
                        <c:v>1917.3999999999996</c:v>
                      </c:pt>
                      <c:pt idx="41">
                        <c:v>1969.5999999999997</c:v>
                      </c:pt>
                      <c:pt idx="42">
                        <c:v>2038.0999999999997</c:v>
                      </c:pt>
                      <c:pt idx="43">
                        <c:v>2109.1</c:v>
                      </c:pt>
                      <c:pt idx="44">
                        <c:v>2178.6</c:v>
                      </c:pt>
                      <c:pt idx="45">
                        <c:v>2235.4</c:v>
                      </c:pt>
                      <c:pt idx="46">
                        <c:v>2261</c:v>
                      </c:pt>
                      <c:pt idx="47">
                        <c:v>2291</c:v>
                      </c:pt>
                      <c:pt idx="48">
                        <c:v>2358.3000000000002</c:v>
                      </c:pt>
                      <c:pt idx="49">
                        <c:v>2413</c:v>
                      </c:pt>
                      <c:pt idx="50">
                        <c:v>2466</c:v>
                      </c:pt>
                      <c:pt idx="51">
                        <c:v>2534.3000000000002</c:v>
                      </c:pt>
                      <c:pt idx="52">
                        <c:v>2595</c:v>
                      </c:pt>
                      <c:pt idx="53">
                        <c:v>2618.3000000000002</c:v>
                      </c:pt>
                      <c:pt idx="54">
                        <c:v>2637.8</c:v>
                      </c:pt>
                      <c:pt idx="55">
                        <c:v>2667</c:v>
                      </c:pt>
                      <c:pt idx="56">
                        <c:v>2741.4</c:v>
                      </c:pt>
                      <c:pt idx="57">
                        <c:v>2816.1</c:v>
                      </c:pt>
                      <c:pt idx="58">
                        <c:v>2887.1</c:v>
                      </c:pt>
                      <c:pt idx="59">
                        <c:v>2933.4</c:v>
                      </c:pt>
                      <c:pt idx="60">
                        <c:v>2966.8</c:v>
                      </c:pt>
                      <c:pt idx="61">
                        <c:v>2995</c:v>
                      </c:pt>
                      <c:pt idx="62">
                        <c:v>3046.2</c:v>
                      </c:pt>
                      <c:pt idx="63">
                        <c:v>3128.6</c:v>
                      </c:pt>
                      <c:pt idx="64">
                        <c:v>3197.7999999999997</c:v>
                      </c:pt>
                      <c:pt idx="65">
                        <c:v>3227.2999999999997</c:v>
                      </c:pt>
                      <c:pt idx="66">
                        <c:v>3268.1</c:v>
                      </c:pt>
                      <c:pt idx="67">
                        <c:v>3291.2</c:v>
                      </c:pt>
                      <c:pt idx="68">
                        <c:v>3310.2999999999997</c:v>
                      </c:pt>
                      <c:pt idx="69">
                        <c:v>3362.2</c:v>
                      </c:pt>
                      <c:pt idx="70">
                        <c:v>3453.6</c:v>
                      </c:pt>
                      <c:pt idx="71">
                        <c:v>3559.4</c:v>
                      </c:pt>
                      <c:pt idx="72">
                        <c:v>3666.8</c:v>
                      </c:pt>
                      <c:pt idx="73">
                        <c:v>3760.1000000000004</c:v>
                      </c:pt>
                      <c:pt idx="74">
                        <c:v>3799.3</c:v>
                      </c:pt>
                      <c:pt idx="75">
                        <c:v>3817.6000000000004</c:v>
                      </c:pt>
                      <c:pt idx="76">
                        <c:v>3846.3</c:v>
                      </c:pt>
                      <c:pt idx="77">
                        <c:v>3888.8</c:v>
                      </c:pt>
                      <c:pt idx="78">
                        <c:v>3915.1000000000004</c:v>
                      </c:pt>
                      <c:pt idx="79">
                        <c:v>3937.1000000000004</c:v>
                      </c:pt>
                      <c:pt idx="80">
                        <c:v>3961.7000000000003</c:v>
                      </c:pt>
                      <c:pt idx="81">
                        <c:v>3979.8</c:v>
                      </c:pt>
                      <c:pt idx="82">
                        <c:v>3995.3</c:v>
                      </c:pt>
                      <c:pt idx="83">
                        <c:v>4033.8</c:v>
                      </c:pt>
                      <c:pt idx="84">
                        <c:v>4058.8</c:v>
                      </c:pt>
                      <c:pt idx="85">
                        <c:v>4082.6000000000004</c:v>
                      </c:pt>
                      <c:pt idx="86">
                        <c:v>4130.3</c:v>
                      </c:pt>
                      <c:pt idx="87">
                        <c:v>4196.5</c:v>
                      </c:pt>
                      <c:pt idx="88">
                        <c:v>4249.2</c:v>
                      </c:pt>
                      <c:pt idx="89">
                        <c:v>4272.5999999999995</c:v>
                      </c:pt>
                      <c:pt idx="90">
                        <c:v>4292.9999999999991</c:v>
                      </c:pt>
                      <c:pt idx="91">
                        <c:v>4311.6999999999989</c:v>
                      </c:pt>
                      <c:pt idx="92">
                        <c:v>4328.3999999999987</c:v>
                      </c:pt>
                      <c:pt idx="93">
                        <c:v>4369.0999999999985</c:v>
                      </c:pt>
                      <c:pt idx="94">
                        <c:v>4428.8999999999987</c:v>
                      </c:pt>
                      <c:pt idx="95">
                        <c:v>4489.8999999999987</c:v>
                      </c:pt>
                      <c:pt idx="96">
                        <c:v>4524.5999999999985</c:v>
                      </c:pt>
                      <c:pt idx="97">
                        <c:v>4561.5999999999985</c:v>
                      </c:pt>
                      <c:pt idx="98">
                        <c:v>4610.3999999999987</c:v>
                      </c:pt>
                      <c:pt idx="99">
                        <c:v>4697.1999999999989</c:v>
                      </c:pt>
                      <c:pt idx="100">
                        <c:v>4774.7999999999993</c:v>
                      </c:pt>
                      <c:pt idx="101">
                        <c:v>4865.8999999999996</c:v>
                      </c:pt>
                      <c:pt idx="102">
                        <c:v>4949.7999999999993</c:v>
                      </c:pt>
                      <c:pt idx="103">
                        <c:v>5017.7999999999993</c:v>
                      </c:pt>
                      <c:pt idx="104">
                        <c:v>5081.8999999999996</c:v>
                      </c:pt>
                      <c:pt idx="105">
                        <c:v>5162</c:v>
                      </c:pt>
                      <c:pt idx="106">
                        <c:v>5251.1</c:v>
                      </c:pt>
                      <c:pt idx="107">
                        <c:v>5333.3</c:v>
                      </c:pt>
                      <c:pt idx="108">
                        <c:v>5419.5</c:v>
                      </c:pt>
                      <c:pt idx="109">
                        <c:v>5503.8</c:v>
                      </c:pt>
                      <c:pt idx="110">
                        <c:v>5597.5</c:v>
                      </c:pt>
                      <c:pt idx="111">
                        <c:v>5701.3</c:v>
                      </c:pt>
                      <c:pt idx="112">
                        <c:v>5801.4000000000005</c:v>
                      </c:pt>
                      <c:pt idx="113">
                        <c:v>5897.2000000000007</c:v>
                      </c:pt>
                      <c:pt idx="114">
                        <c:v>5946.9000000000005</c:v>
                      </c:pt>
                      <c:pt idx="115">
                        <c:v>5977.2000000000007</c:v>
                      </c:pt>
                      <c:pt idx="116">
                        <c:v>6008.2000000000007</c:v>
                      </c:pt>
                      <c:pt idx="117">
                        <c:v>6030.9000000000005</c:v>
                      </c:pt>
                      <c:pt idx="118">
                        <c:v>6061.0000000000009</c:v>
                      </c:pt>
                      <c:pt idx="119">
                        <c:v>6101.2000000000007</c:v>
                      </c:pt>
                      <c:pt idx="120">
                        <c:v>6145.7000000000007</c:v>
                      </c:pt>
                      <c:pt idx="121">
                        <c:v>6209.8000000000011</c:v>
                      </c:pt>
                      <c:pt idx="122">
                        <c:v>6293.2000000000007</c:v>
                      </c:pt>
                      <c:pt idx="123">
                        <c:v>6343.7000000000007</c:v>
                      </c:pt>
                      <c:pt idx="124">
                        <c:v>6396.5000000000009</c:v>
                      </c:pt>
                      <c:pt idx="125">
                        <c:v>6455.9000000000005</c:v>
                      </c:pt>
                      <c:pt idx="126">
                        <c:v>6499.3</c:v>
                      </c:pt>
                      <c:pt idx="127">
                        <c:v>6578.2</c:v>
                      </c:pt>
                      <c:pt idx="128">
                        <c:v>6646.7</c:v>
                      </c:pt>
                      <c:pt idx="129">
                        <c:v>6680.3</c:v>
                      </c:pt>
                      <c:pt idx="130">
                        <c:v>6743.6</c:v>
                      </c:pt>
                      <c:pt idx="131">
                        <c:v>6779.8</c:v>
                      </c:pt>
                      <c:pt idx="132">
                        <c:v>6829.6</c:v>
                      </c:pt>
                      <c:pt idx="133">
                        <c:v>6893.2000000000007</c:v>
                      </c:pt>
                      <c:pt idx="134">
                        <c:v>6973.9000000000005</c:v>
                      </c:pt>
                      <c:pt idx="135">
                        <c:v>7060.7000000000007</c:v>
                      </c:pt>
                      <c:pt idx="136">
                        <c:v>7145.3000000000011</c:v>
                      </c:pt>
                      <c:pt idx="137">
                        <c:v>7213.0000000000009</c:v>
                      </c:pt>
                      <c:pt idx="138">
                        <c:v>7257.9000000000005</c:v>
                      </c:pt>
                      <c:pt idx="139">
                        <c:v>7331.7000000000007</c:v>
                      </c:pt>
                      <c:pt idx="140">
                        <c:v>7379.4000000000005</c:v>
                      </c:pt>
                      <c:pt idx="141">
                        <c:v>7425.2000000000007</c:v>
                      </c:pt>
                      <c:pt idx="142">
                        <c:v>7447.6</c:v>
                      </c:pt>
                      <c:pt idx="143">
                        <c:v>7466.3</c:v>
                      </c:pt>
                      <c:pt idx="144">
                        <c:v>7489.1</c:v>
                      </c:pt>
                      <c:pt idx="145">
                        <c:v>7510.6</c:v>
                      </c:pt>
                      <c:pt idx="146">
                        <c:v>7537.1</c:v>
                      </c:pt>
                      <c:pt idx="147">
                        <c:v>7591.3</c:v>
                      </c:pt>
                      <c:pt idx="148">
                        <c:v>7656.3</c:v>
                      </c:pt>
                      <c:pt idx="149">
                        <c:v>7728.2</c:v>
                      </c:pt>
                      <c:pt idx="150">
                        <c:v>7797</c:v>
                      </c:pt>
                      <c:pt idx="151">
                        <c:v>7841.3</c:v>
                      </c:pt>
                      <c:pt idx="152">
                        <c:v>7872.2</c:v>
                      </c:pt>
                      <c:pt idx="153">
                        <c:v>7927.8</c:v>
                      </c:pt>
                      <c:pt idx="154">
                        <c:v>7967.9000000000005</c:v>
                      </c:pt>
                      <c:pt idx="155">
                        <c:v>8000.7000000000007</c:v>
                      </c:pt>
                      <c:pt idx="156">
                        <c:v>8030.0000000000009</c:v>
                      </c:pt>
                      <c:pt idx="157">
                        <c:v>8083.4000000000005</c:v>
                      </c:pt>
                      <c:pt idx="158">
                        <c:v>8110.5000000000009</c:v>
                      </c:pt>
                      <c:pt idx="159">
                        <c:v>8156.8000000000011</c:v>
                      </c:pt>
                      <c:pt idx="160">
                        <c:v>8207.6</c:v>
                      </c:pt>
                      <c:pt idx="161">
                        <c:v>8269.9</c:v>
                      </c:pt>
                      <c:pt idx="162">
                        <c:v>8336.6999999999989</c:v>
                      </c:pt>
                      <c:pt idx="163">
                        <c:v>8414.1999999999989</c:v>
                      </c:pt>
                      <c:pt idx="164">
                        <c:v>8488.9</c:v>
                      </c:pt>
                      <c:pt idx="165">
                        <c:v>8535.6999999999989</c:v>
                      </c:pt>
                      <c:pt idx="166">
                        <c:v>8579.6999999999989</c:v>
                      </c:pt>
                      <c:pt idx="167">
                        <c:v>8636.5999999999985</c:v>
                      </c:pt>
                      <c:pt idx="168">
                        <c:v>8683.8999999999978</c:v>
                      </c:pt>
                      <c:pt idx="169">
                        <c:v>8755.3999999999978</c:v>
                      </c:pt>
                      <c:pt idx="170">
                        <c:v>8801.0999999999985</c:v>
                      </c:pt>
                      <c:pt idx="171">
                        <c:v>8819.6999999999989</c:v>
                      </c:pt>
                      <c:pt idx="172">
                        <c:v>8849.5999999999985</c:v>
                      </c:pt>
                      <c:pt idx="173">
                        <c:v>8897.8999999999978</c:v>
                      </c:pt>
                      <c:pt idx="174">
                        <c:v>8958.6999999999971</c:v>
                      </c:pt>
                      <c:pt idx="175">
                        <c:v>9015.6999999999971</c:v>
                      </c:pt>
                      <c:pt idx="176">
                        <c:v>9068.1999999999971</c:v>
                      </c:pt>
                      <c:pt idx="177">
                        <c:v>9096.1999999999971</c:v>
                      </c:pt>
                      <c:pt idx="178">
                        <c:v>9122.9999999999964</c:v>
                      </c:pt>
                      <c:pt idx="179">
                        <c:v>9142.399999999996</c:v>
                      </c:pt>
                      <c:pt idx="180">
                        <c:v>9167.7999999999956</c:v>
                      </c:pt>
                      <c:pt idx="181">
                        <c:v>9221.0999999999949</c:v>
                      </c:pt>
                    </c:numCache>
                  </c:numRef>
                </c:val>
                <c:smooth val="0"/>
                <c:extLst>
                  <c:ext xmlns:c16="http://schemas.microsoft.com/office/drawing/2014/chart" uri="{C3380CC4-5D6E-409C-BE32-E72D297353CC}">
                    <c16:uniqueId val="{00000000-258E-43B8-9811-A4BC761CCA14}"/>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'Elec. gen. Figure 18 &amp; 19'!$G$3</c15:sqref>
                        </c15:formulaRef>
                      </c:ext>
                    </c:extLst>
                    <c:strCache>
                      <c:ptCount val="1"/>
                      <c:pt idx="0">
                        <c:v> 2025/26</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'Elec. gen. Figure 18 &amp; 19'!$C$4:$C$185</c15:sqref>
                        </c15:formulaRef>
                      </c:ext>
                    </c:extLst>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extLst xmlns:c15="http://schemas.microsoft.com/office/drawing/2012/chart">
                      <c:ext xmlns:c15="http://schemas.microsoft.com/office/drawing/2012/chart" uri="{02D57815-91ED-43cb-92C2-25804820EDAC}">
                        <c15:formulaRef>
                          <c15:sqref>'Elec. gen. Figure 18 &amp; 19'!$G$4:$G$185</c15:sqref>
                        </c15:formulaRef>
                      </c:ext>
                    </c:extLst>
                    <c:numCache>
                      <c:formatCode>0</c:formatCode>
                      <c:ptCount val="182"/>
                      <c:pt idx="0">
                        <c:v>43.62</c:v>
                      </c:pt>
                      <c:pt idx="1">
                        <c:v>71.91</c:v>
                      </c:pt>
                      <c:pt idx="2">
                        <c:v>93.22999999999999</c:v>
                      </c:pt>
                      <c:pt idx="3">
                        <c:v>109.16</c:v>
                      </c:pt>
                      <c:pt idx="4">
                        <c:v>124.06</c:v>
                      </c:pt>
                      <c:pt idx="5">
                        <c:v>164.17000000000002</c:v>
                      </c:pt>
                      <c:pt idx="6">
                        <c:v>226.16000000000003</c:v>
                      </c:pt>
                      <c:pt idx="7">
                        <c:v>289.17</c:v>
                      </c:pt>
                      <c:pt idx="8">
                        <c:v>334.83000000000004</c:v>
                      </c:pt>
                      <c:pt idx="9">
                        <c:v>391.18000000000006</c:v>
                      </c:pt>
                      <c:pt idx="10">
                        <c:v>446.66000000000008</c:v>
                      </c:pt>
                      <c:pt idx="11">
                        <c:v>515.25000000000011</c:v>
                      </c:pt>
                      <c:pt idx="12">
                        <c:v>603.08000000000015</c:v>
                      </c:pt>
                      <c:pt idx="13">
                        <c:v>692.34000000000015</c:v>
                      </c:pt>
                      <c:pt idx="14">
                        <c:v>773.46000000000015</c:v>
                      </c:pt>
                      <c:pt idx="15">
                        <c:v>847.81000000000017</c:v>
                      </c:pt>
                      <c:pt idx="16">
                        <c:v>921.14000000000021</c:v>
                      </c:pt>
                      <c:pt idx="17">
                        <c:v>953.39000000000021</c:v>
                      </c:pt>
                      <c:pt idx="18">
                        <c:v>969.81000000000017</c:v>
                      </c:pt>
                      <c:pt idx="19">
                        <c:v>1012.4700000000001</c:v>
                      </c:pt>
                      <c:pt idx="20">
                        <c:v>1037.4700000000003</c:v>
                      </c:pt>
                      <c:pt idx="21">
                        <c:v>1095.9000000000003</c:v>
                      </c:pt>
                      <c:pt idx="22">
                        <c:v>1112.2200000000003</c:v>
                      </c:pt>
                      <c:pt idx="23">
                        <c:v>1128.4700000000003</c:v>
                      </c:pt>
                      <c:pt idx="24">
                        <c:v>1145.7700000000002</c:v>
                      </c:pt>
                      <c:pt idx="25">
                        <c:v>1156.8600000000001</c:v>
                      </c:pt>
                      <c:pt idx="26">
                        <c:v>1181.3500000000001</c:v>
                      </c:pt>
                      <c:pt idx="27">
                        <c:v>1199.21</c:v>
                      </c:pt>
                      <c:pt idx="28">
                        <c:v>1239.6100000000001</c:v>
                      </c:pt>
                      <c:pt idx="29">
                        <c:v>1277.6100000000001</c:v>
                      </c:pt>
                      <c:pt idx="30">
                        <c:v>1297.23</c:v>
                      </c:pt>
                      <c:pt idx="31">
                        <c:v>1314.58</c:v>
                      </c:pt>
                      <c:pt idx="32">
                        <c:v>1337.25</c:v>
                      </c:pt>
                      <c:pt idx="33">
                        <c:v>1358.42</c:v>
                      </c:pt>
                      <c:pt idx="34">
                        <c:v>1380.3300000000002</c:v>
                      </c:pt>
                      <c:pt idx="35">
                        <c:v>1417.6000000000001</c:v>
                      </c:pt>
                      <c:pt idx="36">
                        <c:v>1490.71</c:v>
                      </c:pt>
                      <c:pt idx="37">
                        <c:v>1558.15</c:v>
                      </c:pt>
                      <c:pt idx="38">
                        <c:v>1612.72</c:v>
                      </c:pt>
                      <c:pt idx="39">
                        <c:v>1656.3</c:v>
                      </c:pt>
                      <c:pt idx="40">
                        <c:v>1700.86</c:v>
                      </c:pt>
                      <c:pt idx="41">
                        <c:v>1727.57</c:v>
                      </c:pt>
                      <c:pt idx="42">
                        <c:v>1761.1299999999999</c:v>
                      </c:pt>
                      <c:pt idx="43">
                        <c:v>1799.37</c:v>
                      </c:pt>
                      <c:pt idx="44">
                        <c:v>1825.8899999999999</c:v>
                      </c:pt>
                      <c:pt idx="45">
                        <c:v>1859.9399999999998</c:v>
                      </c:pt>
                      <c:pt idx="46">
                        <c:v>1904.6</c:v>
                      </c:pt>
                      <c:pt idx="47">
                        <c:v>1962.77</c:v>
                      </c:pt>
                      <c:pt idx="48">
                        <c:v>2027.45</c:v>
                      </c:pt>
                      <c:pt idx="49">
                        <c:v>2083.85</c:v>
                      </c:pt>
                      <c:pt idx="50">
                        <c:v>2168.4699999999998</c:v>
                      </c:pt>
                      <c:pt idx="51">
                        <c:v>2241.2099999999996</c:v>
                      </c:pt>
                      <c:pt idx="52">
                        <c:v>2281.2099999999996</c:v>
                      </c:pt>
                      <c:pt idx="53">
                        <c:v>2297.5499999999997</c:v>
                      </c:pt>
                      <c:pt idx="54">
                        <c:v>2360.4699999999998</c:v>
                      </c:pt>
                      <c:pt idx="55">
                        <c:v>2441.08</c:v>
                      </c:pt>
                      <c:pt idx="56">
                        <c:v>2510.61</c:v>
                      </c:pt>
                      <c:pt idx="57">
                        <c:v>2541.04</c:v>
                      </c:pt>
                      <c:pt idx="58">
                        <c:v>2564.9899999999998</c:v>
                      </c:pt>
                      <c:pt idx="59">
                        <c:v>2586.6099999999997</c:v>
                      </c:pt>
                      <c:pt idx="60">
                        <c:v>2615.2999999999997</c:v>
                      </c:pt>
                      <c:pt idx="61">
                        <c:v>2652.1</c:v>
                      </c:pt>
                      <c:pt idx="62">
                        <c:v>2712.45</c:v>
                      </c:pt>
                      <c:pt idx="63">
                        <c:v>2780.73</c:v>
                      </c:pt>
                      <c:pt idx="64">
                        <c:v>2843.78</c:v>
                      </c:pt>
                      <c:pt idx="65">
                        <c:v>2895.4900000000002</c:v>
                      </c:pt>
                      <c:pt idx="66">
                        <c:v>2917.6800000000003</c:v>
                      </c:pt>
                      <c:pt idx="67">
                        <c:v>2942.86</c:v>
                      </c:pt>
                      <c:pt idx="68">
                        <c:v>2964.4</c:v>
                      </c:pt>
                      <c:pt idx="69">
                        <c:v>2987.44</c:v>
                      </c:pt>
                      <c:pt idx="70">
                        <c:v>3012.89</c:v>
                      </c:pt>
                      <c:pt idx="71">
                        <c:v>3053.73</c:v>
                      </c:pt>
                      <c:pt idx="72">
                        <c:v>3116.48</c:v>
                      </c:pt>
                      <c:pt idx="73">
                        <c:v>3145.95</c:v>
                      </c:pt>
                      <c:pt idx="74">
                        <c:v>3163.6499999999996</c:v>
                      </c:pt>
                      <c:pt idx="75">
                        <c:v>3220.8999999999996</c:v>
                      </c:pt>
                      <c:pt idx="76">
                        <c:v>3297.7599999999998</c:v>
                      </c:pt>
                      <c:pt idx="77">
                        <c:v>3345.39</c:v>
                      </c:pt>
                      <c:pt idx="78">
                        <c:v>3374.6099999999997</c:v>
                      </c:pt>
                      <c:pt idx="79">
                        <c:v>3409.47</c:v>
                      </c:pt>
                      <c:pt idx="80">
                        <c:v>3449.6699999999996</c:v>
                      </c:pt>
                      <c:pt idx="81">
                        <c:v>3484.6599999999994</c:v>
                      </c:pt>
                      <c:pt idx="82">
                        <c:v>3526.3599999999992</c:v>
                      </c:pt>
                      <c:pt idx="83">
                        <c:v>3559.7599999999993</c:v>
                      </c:pt>
                      <c:pt idx="84">
                        <c:v>3584.4999999999991</c:v>
                      </c:pt>
                      <c:pt idx="85">
                        <c:v>3602.4799999999991</c:v>
                      </c:pt>
                      <c:pt idx="86">
                        <c:v>3635.2999999999993</c:v>
                      </c:pt>
                      <c:pt idx="87">
                        <c:v>3660.5699999999993</c:v>
                      </c:pt>
                      <c:pt idx="88">
                        <c:v>3715.4599999999991</c:v>
                      </c:pt>
                      <c:pt idx="89">
                        <c:v>3765.6699999999992</c:v>
                      </c:pt>
                      <c:pt idx="90">
                        <c:v>3818.1099999999992</c:v>
                      </c:pt>
                      <c:pt idx="91">
                        <c:v>3854.2099999999991</c:v>
                      </c:pt>
                      <c:pt idx="92">
                        <c:v>3872.1799999999989</c:v>
                      </c:pt>
                      <c:pt idx="93">
                        <c:v>3895.309999999999</c:v>
                      </c:pt>
                      <c:pt idx="94">
                        <c:v>3918.6899999999991</c:v>
                      </c:pt>
                      <c:pt idx="95">
                        <c:v>3979.3199999999993</c:v>
                      </c:pt>
                      <c:pt idx="96">
                        <c:v>4082.3899999999994</c:v>
                      </c:pt>
                      <c:pt idx="97">
                        <c:v>4163.1099999999997</c:v>
                      </c:pt>
                      <c:pt idx="98">
                        <c:v>4241.0199999999995</c:v>
                      </c:pt>
                      <c:pt idx="99">
                        <c:v>4322.9699999999993</c:v>
                      </c:pt>
                      <c:pt idx="100">
                        <c:v>4377.2199999999993</c:v>
                      </c:pt>
                      <c:pt idx="101">
                        <c:v>4443.4699999999993</c:v>
                      </c:pt>
                      <c:pt idx="102">
                        <c:v>4486.0099999999993</c:v>
                      </c:pt>
                      <c:pt idx="103">
                        <c:v>4533.6699999999992</c:v>
                      </c:pt>
                      <c:pt idx="104">
                        <c:v>4598.5099999999993</c:v>
                      </c:pt>
                      <c:pt idx="105">
                        <c:v>4662.4899999999989</c:v>
                      </c:pt>
                      <c:pt idx="106">
                        <c:v>4725.4699999999984</c:v>
                      </c:pt>
                      <c:pt idx="107">
                        <c:v>4794.2899999999981</c:v>
                      </c:pt>
                      <c:pt idx="108">
                        <c:v>4856.9699999999984</c:v>
                      </c:pt>
                      <c:pt idx="109">
                        <c:v>4915.0399999999981</c:v>
                      </c:pt>
                      <c:pt idx="110">
                        <c:v>4992.989999999998</c:v>
                      </c:pt>
                      <c:pt idx="111">
                        <c:v>5040.9699999999975</c:v>
                      </c:pt>
                      <c:pt idx="112">
                        <c:v>5069.4299999999976</c:v>
                      </c:pt>
                      <c:pt idx="113">
                        <c:v>5100.1599999999971</c:v>
                      </c:pt>
                      <c:pt idx="114">
                        <c:v>5123.6499999999969</c:v>
                      </c:pt>
                      <c:pt idx="115">
                        <c:v>5143.5999999999967</c:v>
                      </c:pt>
                      <c:pt idx="116">
                        <c:v>5185.5099999999966</c:v>
                      </c:pt>
                      <c:pt idx="117">
                        <c:v>5253.529999999997</c:v>
                      </c:pt>
                      <c:pt idx="118">
                        <c:v>5297.9599999999973</c:v>
                      </c:pt>
                      <c:pt idx="119">
                        <c:v>5377.8599999999969</c:v>
                      </c:pt>
                      <c:pt idx="120">
                        <c:v>5444.8099999999968</c:v>
                      </c:pt>
                      <c:pt idx="121">
                        <c:v>5472.4899999999971</c:v>
                      </c:pt>
                      <c:pt idx="122">
                        <c:v>5508.4599999999973</c:v>
                      </c:pt>
                      <c:pt idx="123">
                        <c:v>5556.9799999999977</c:v>
                      </c:pt>
                      <c:pt idx="124">
                        <c:v>5596.5999999999976</c:v>
                      </c:pt>
                      <c:pt idx="125">
                        <c:v>5644.8599999999979</c:v>
                      </c:pt>
                      <c:pt idx="126">
                        <c:v>5698.0599999999977</c:v>
                      </c:pt>
                      <c:pt idx="127">
                        <c:v>5744.6899999999978</c:v>
                      </c:pt>
                      <c:pt idx="128">
                        <c:v>5800.1299999999974</c:v>
                      </c:pt>
                      <c:pt idx="129">
                        <c:v>5849.0499999999975</c:v>
                      </c:pt>
                      <c:pt idx="130">
                        <c:v>5906.5399999999972</c:v>
                      </c:pt>
                      <c:pt idx="131">
                        <c:v>5979.6999999999971</c:v>
                      </c:pt>
                      <c:pt idx="132">
                        <c:v>6047.1999999999971</c:v>
                      </c:pt>
                      <c:pt idx="133">
                        <c:v>6112.7899999999972</c:v>
                      </c:pt>
                      <c:pt idx="134">
                        <c:v>6178.069999999997</c:v>
                      </c:pt>
                      <c:pt idx="135">
                        <c:v>6255.2899999999972</c:v>
                      </c:pt>
                      <c:pt idx="136">
                        <c:v>6322.1299999999974</c:v>
                      </c:pt>
                      <c:pt idx="137">
                        <c:v>6355.0599999999977</c:v>
                      </c:pt>
                      <c:pt idx="138">
                        <c:v>6400.7999999999975</c:v>
                      </c:pt>
                      <c:pt idx="139">
                        <c:v>6468.2099999999973</c:v>
                      </c:pt>
                      <c:pt idx="140">
                        <c:v>6510.6499999999969</c:v>
                      </c:pt>
                      <c:pt idx="141">
                        <c:v>6583.7399999999971</c:v>
                      </c:pt>
                      <c:pt idx="142">
                        <c:v>6616.5999999999967</c:v>
                      </c:pt>
                      <c:pt idx="143">
                        <c:v>6634.6099999999969</c:v>
                      </c:pt>
                      <c:pt idx="144">
                        <c:v>6649.0499999999965</c:v>
                      </c:pt>
                      <c:pt idx="145">
                        <c:v>6685.6699999999964</c:v>
                      </c:pt>
                      <c:pt idx="146">
                        <c:v>6734.1899999999969</c:v>
                      </c:pt>
                      <c:pt idx="147">
                        <c:v>6772.4899999999971</c:v>
                      </c:pt>
                      <c:pt idx="148">
                        <c:v>6790.0599999999968</c:v>
                      </c:pt>
                      <c:pt idx="149">
                        <c:v>6840.5999999999967</c:v>
                      </c:pt>
                      <c:pt idx="150">
                        <c:v>6875.4799999999968</c:v>
                      </c:pt>
                      <c:pt idx="151">
                        <c:v>6889.9299999999967</c:v>
                      </c:pt>
                      <c:pt idx="152">
                        <c:v>6922.3299999999963</c:v>
                      </c:pt>
                      <c:pt idx="153">
                        <c:v>6981.2899999999963</c:v>
                      </c:pt>
                      <c:pt idx="154">
                        <c:v>7022.2599999999966</c:v>
                      </c:pt>
                      <c:pt idx="155">
                        <c:v>7065.8299999999963</c:v>
                      </c:pt>
                      <c:pt idx="156">
                        <c:v>7136.7899999999963</c:v>
                      </c:pt>
                      <c:pt idx="157">
                        <c:v>7188.359999999996</c:v>
                      </c:pt>
                      <c:pt idx="158">
                        <c:v>7241.9999999999964</c:v>
                      </c:pt>
                      <c:pt idx="159">
                        <c:v>7307.859999999996</c:v>
                      </c:pt>
                      <c:pt idx="160">
                        <c:v>7338.4699999999957</c:v>
                      </c:pt>
                      <c:pt idx="161">
                        <c:v>7360.1299999999956</c:v>
                      </c:pt>
                      <c:pt idx="162">
                        <c:v>7379.2499999999955</c:v>
                      </c:pt>
                      <c:pt idx="163">
                        <c:v>7413.3199999999952</c:v>
                      </c:pt>
                      <c:pt idx="164">
                        <c:v>7451.7399999999952</c:v>
                      </c:pt>
                      <c:pt idx="165">
                        <c:v>7467.0399999999954</c:v>
                      </c:pt>
                      <c:pt idx="166">
                        <c:v>7496.229999999995</c:v>
                      </c:pt>
                      <c:pt idx="167">
                        <c:v>7519.8599999999951</c:v>
                      </c:pt>
                      <c:pt idx="168">
                        <c:v>7561.1599999999953</c:v>
                      </c:pt>
                      <c:pt idx="169">
                        <c:v>7611.6899999999951</c:v>
                      </c:pt>
                      <c:pt idx="170">
                        <c:v>7660.1399999999949</c:v>
                      </c:pt>
                      <c:pt idx="171">
                        <c:v>7693.2899999999945</c:v>
                      </c:pt>
                      <c:pt idx="172">
                        <c:v>7725.0199999999941</c:v>
                      </c:pt>
                      <c:pt idx="173">
                        <c:v>7767.139999999994</c:v>
                      </c:pt>
                      <c:pt idx="174">
                        <c:v>7780.5799999999936</c:v>
                      </c:pt>
                      <c:pt idx="175">
                        <c:v>7793.9899999999934</c:v>
                      </c:pt>
                      <c:pt idx="176">
                        <c:v>7833.0999999999931</c:v>
                      </c:pt>
                      <c:pt idx="177">
                        <c:v>7858.7699999999932</c:v>
                      </c:pt>
                      <c:pt idx="178">
                        <c:v>7875.7499999999927</c:v>
                      </c:pt>
                      <c:pt idx="179">
                        <c:v>7894.5299999999925</c:v>
                      </c:pt>
                      <c:pt idx="180">
                        <c:v>7913.3099999999922</c:v>
                      </c:pt>
                      <c:pt idx="181">
                        <c:v>7963.9799999999923</c:v>
                      </c:pt>
                    </c:numCache>
                  </c:numRef>
                </c:val>
                <c:smooth val="0"/>
                <c:extLst xmlns:c15="http://schemas.microsoft.com/office/drawing/2012/chart">
                  <c:ext xmlns:c16="http://schemas.microsoft.com/office/drawing/2014/chart" uri="{C3380CC4-5D6E-409C-BE32-E72D297353CC}">
                    <c16:uniqueId val="{00000001-258E-43B8-9811-A4BC761CCA14}"/>
                  </c:ext>
                </c:extLst>
              </c15:ser>
            </c15:filteredLineSeries>
          </c:ext>
        </c:extLst>
      </c:lineChart>
      <c:dateAx>
        <c:axId val="292141119"/>
        <c:scaling>
          <c:orientation val="minMax"/>
        </c:scaling>
        <c:delete val="0"/>
        <c:axPos val="b"/>
        <c:numFmt formatCode="d\-m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292139199"/>
        <c:crosses val="autoZero"/>
        <c:auto val="1"/>
        <c:lblOffset val="100"/>
        <c:baseTimeUnit val="days"/>
      </c:dateAx>
      <c:valAx>
        <c:axId val="29213919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r>
                  <a:rPr lang="en-GB">
                    <a:latin typeface="Tenorite" panose="00000500000000000000" pitchFamily="2" charset="0"/>
                  </a:rPr>
                  <a:t>mcm/d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2921411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a:latin typeface="Tenorite" panose="00000500000000000000" pitchFamily="2" charset="0"/>
              </a:rPr>
              <a:t>Ireland_Export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2"/>
          <c:order val="2"/>
          <c:tx>
            <c:strRef>
              <c:f>'Export to Ire Figure 20 &amp; 21'!$F$3</c:f>
              <c:strCache>
                <c:ptCount val="1"/>
                <c:pt idx="0">
                  <c:v> 2024/25</c:v>
                </c:pt>
              </c:strCache>
            </c:strRef>
          </c:tx>
          <c:spPr>
            <a:ln w="28575" cap="rnd">
              <a:solidFill>
                <a:schemeClr val="accent3"/>
              </a:solidFill>
              <a:round/>
            </a:ln>
            <a:effectLst/>
          </c:spPr>
          <c:marker>
            <c:symbol val="none"/>
          </c:marker>
          <c:cat>
            <c:numRef>
              <c:f>'Export to Ire Figure 20 &amp; 21'!$C$4:$C$185</c:f>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f>'Export to Ire Figure 20 &amp; 21'!$F$4:$F$185</c:f>
              <c:numCache>
                <c:formatCode>0</c:formatCode>
                <c:ptCount val="182"/>
                <c:pt idx="0">
                  <c:v>17.2</c:v>
                </c:pt>
                <c:pt idx="1">
                  <c:v>32.9</c:v>
                </c:pt>
                <c:pt idx="2">
                  <c:v>46.2</c:v>
                </c:pt>
                <c:pt idx="3">
                  <c:v>57.900000000000006</c:v>
                </c:pt>
                <c:pt idx="4">
                  <c:v>67.2</c:v>
                </c:pt>
                <c:pt idx="5">
                  <c:v>78.8</c:v>
                </c:pt>
                <c:pt idx="6">
                  <c:v>94.9</c:v>
                </c:pt>
                <c:pt idx="7">
                  <c:v>109.60000000000001</c:v>
                </c:pt>
                <c:pt idx="8">
                  <c:v>123.80000000000001</c:v>
                </c:pt>
                <c:pt idx="9">
                  <c:v>142.5</c:v>
                </c:pt>
                <c:pt idx="10">
                  <c:v>161.80000000000001</c:v>
                </c:pt>
                <c:pt idx="11">
                  <c:v>177.5</c:v>
                </c:pt>
                <c:pt idx="12">
                  <c:v>194.2</c:v>
                </c:pt>
                <c:pt idx="13">
                  <c:v>212.7</c:v>
                </c:pt>
                <c:pt idx="14">
                  <c:v>227.5</c:v>
                </c:pt>
                <c:pt idx="15">
                  <c:v>244.4</c:v>
                </c:pt>
                <c:pt idx="16">
                  <c:v>258.60000000000002</c:v>
                </c:pt>
                <c:pt idx="17">
                  <c:v>272.3</c:v>
                </c:pt>
                <c:pt idx="18">
                  <c:v>284.7</c:v>
                </c:pt>
                <c:pt idx="19">
                  <c:v>296.7</c:v>
                </c:pt>
                <c:pt idx="20">
                  <c:v>310.7</c:v>
                </c:pt>
                <c:pt idx="21">
                  <c:v>328.3</c:v>
                </c:pt>
                <c:pt idx="22">
                  <c:v>342.3</c:v>
                </c:pt>
                <c:pt idx="23">
                  <c:v>356.5</c:v>
                </c:pt>
                <c:pt idx="24">
                  <c:v>372.3</c:v>
                </c:pt>
                <c:pt idx="25">
                  <c:v>386.40000000000003</c:v>
                </c:pt>
                <c:pt idx="26">
                  <c:v>399.50000000000006</c:v>
                </c:pt>
                <c:pt idx="27">
                  <c:v>416.90000000000003</c:v>
                </c:pt>
                <c:pt idx="28">
                  <c:v>438.3</c:v>
                </c:pt>
                <c:pt idx="29">
                  <c:v>459.40000000000003</c:v>
                </c:pt>
                <c:pt idx="30">
                  <c:v>479.00000000000006</c:v>
                </c:pt>
                <c:pt idx="31">
                  <c:v>500.60000000000008</c:v>
                </c:pt>
                <c:pt idx="32">
                  <c:v>519.40000000000009</c:v>
                </c:pt>
                <c:pt idx="33">
                  <c:v>538.20000000000005</c:v>
                </c:pt>
                <c:pt idx="34">
                  <c:v>558.90000000000009</c:v>
                </c:pt>
                <c:pt idx="35">
                  <c:v>578.40000000000009</c:v>
                </c:pt>
                <c:pt idx="36">
                  <c:v>595.10000000000014</c:v>
                </c:pt>
                <c:pt idx="37">
                  <c:v>609.90000000000009</c:v>
                </c:pt>
                <c:pt idx="38">
                  <c:v>627.10000000000014</c:v>
                </c:pt>
                <c:pt idx="39">
                  <c:v>643.10000000000014</c:v>
                </c:pt>
                <c:pt idx="40">
                  <c:v>661.70000000000016</c:v>
                </c:pt>
                <c:pt idx="41">
                  <c:v>685.20000000000016</c:v>
                </c:pt>
                <c:pt idx="42">
                  <c:v>709.9000000000002</c:v>
                </c:pt>
                <c:pt idx="43">
                  <c:v>734.50000000000023</c:v>
                </c:pt>
                <c:pt idx="44">
                  <c:v>757.60000000000025</c:v>
                </c:pt>
                <c:pt idx="45">
                  <c:v>777.10000000000025</c:v>
                </c:pt>
                <c:pt idx="46">
                  <c:v>793.50000000000023</c:v>
                </c:pt>
                <c:pt idx="47">
                  <c:v>810.30000000000018</c:v>
                </c:pt>
                <c:pt idx="48">
                  <c:v>833.10000000000014</c:v>
                </c:pt>
                <c:pt idx="49">
                  <c:v>857.60000000000014</c:v>
                </c:pt>
                <c:pt idx="50">
                  <c:v>883.60000000000014</c:v>
                </c:pt>
                <c:pt idx="51">
                  <c:v>907.80000000000018</c:v>
                </c:pt>
                <c:pt idx="52">
                  <c:v>931.20000000000016</c:v>
                </c:pt>
                <c:pt idx="53">
                  <c:v>943.50000000000011</c:v>
                </c:pt>
                <c:pt idx="54">
                  <c:v>955.50000000000011</c:v>
                </c:pt>
                <c:pt idx="55">
                  <c:v>975.90000000000009</c:v>
                </c:pt>
                <c:pt idx="56">
                  <c:v>1002.1000000000001</c:v>
                </c:pt>
                <c:pt idx="57">
                  <c:v>1028.1000000000001</c:v>
                </c:pt>
                <c:pt idx="58">
                  <c:v>1046.0000000000002</c:v>
                </c:pt>
                <c:pt idx="59">
                  <c:v>1060.9000000000003</c:v>
                </c:pt>
                <c:pt idx="60">
                  <c:v>1072.8000000000004</c:v>
                </c:pt>
                <c:pt idx="61">
                  <c:v>1086.6000000000004</c:v>
                </c:pt>
                <c:pt idx="62">
                  <c:v>1110.5000000000005</c:v>
                </c:pt>
                <c:pt idx="63">
                  <c:v>1135.7000000000005</c:v>
                </c:pt>
                <c:pt idx="64">
                  <c:v>1155.0000000000005</c:v>
                </c:pt>
                <c:pt idx="65">
                  <c:v>1170.9000000000005</c:v>
                </c:pt>
                <c:pt idx="66">
                  <c:v>1189.0000000000005</c:v>
                </c:pt>
                <c:pt idx="67">
                  <c:v>1203.9000000000005</c:v>
                </c:pt>
                <c:pt idx="68">
                  <c:v>1220.8000000000006</c:v>
                </c:pt>
                <c:pt idx="69">
                  <c:v>1246.3000000000006</c:v>
                </c:pt>
                <c:pt idx="70">
                  <c:v>1274.0000000000007</c:v>
                </c:pt>
                <c:pt idx="71">
                  <c:v>1303.6000000000006</c:v>
                </c:pt>
                <c:pt idx="72">
                  <c:v>1332.8000000000006</c:v>
                </c:pt>
                <c:pt idx="73">
                  <c:v>1359.3000000000006</c:v>
                </c:pt>
                <c:pt idx="74">
                  <c:v>1377.6000000000006</c:v>
                </c:pt>
                <c:pt idx="75">
                  <c:v>1390.6000000000006</c:v>
                </c:pt>
                <c:pt idx="76">
                  <c:v>1409.0000000000007</c:v>
                </c:pt>
                <c:pt idx="77">
                  <c:v>1424.3000000000006</c:v>
                </c:pt>
                <c:pt idx="78">
                  <c:v>1444.9000000000005</c:v>
                </c:pt>
                <c:pt idx="79">
                  <c:v>1465.2000000000005</c:v>
                </c:pt>
                <c:pt idx="80">
                  <c:v>1483.2000000000005</c:v>
                </c:pt>
                <c:pt idx="81">
                  <c:v>1496.8000000000004</c:v>
                </c:pt>
                <c:pt idx="82">
                  <c:v>1511.6000000000004</c:v>
                </c:pt>
                <c:pt idx="83">
                  <c:v>1529.4000000000003</c:v>
                </c:pt>
                <c:pt idx="84">
                  <c:v>1543.6000000000004</c:v>
                </c:pt>
                <c:pt idx="85">
                  <c:v>1556.6000000000004</c:v>
                </c:pt>
                <c:pt idx="86">
                  <c:v>1575.2000000000003</c:v>
                </c:pt>
                <c:pt idx="87">
                  <c:v>1595.5000000000002</c:v>
                </c:pt>
                <c:pt idx="88">
                  <c:v>1612.6000000000001</c:v>
                </c:pt>
                <c:pt idx="89">
                  <c:v>1626.2</c:v>
                </c:pt>
                <c:pt idx="90">
                  <c:v>1640.2</c:v>
                </c:pt>
                <c:pt idx="91">
                  <c:v>1653.7</c:v>
                </c:pt>
                <c:pt idx="92">
                  <c:v>1671.4</c:v>
                </c:pt>
                <c:pt idx="93">
                  <c:v>1695.9</c:v>
                </c:pt>
                <c:pt idx="94">
                  <c:v>1723.2</c:v>
                </c:pt>
                <c:pt idx="95">
                  <c:v>1745.9</c:v>
                </c:pt>
                <c:pt idx="96">
                  <c:v>1765.3000000000002</c:v>
                </c:pt>
                <c:pt idx="97">
                  <c:v>1786.5000000000002</c:v>
                </c:pt>
                <c:pt idx="98">
                  <c:v>1812.6000000000001</c:v>
                </c:pt>
                <c:pt idx="99">
                  <c:v>1843.4</c:v>
                </c:pt>
                <c:pt idx="100">
                  <c:v>1872.5</c:v>
                </c:pt>
                <c:pt idx="101">
                  <c:v>1899.5</c:v>
                </c:pt>
                <c:pt idx="102">
                  <c:v>1923.8</c:v>
                </c:pt>
                <c:pt idx="103">
                  <c:v>1939.1</c:v>
                </c:pt>
                <c:pt idx="104">
                  <c:v>1957.8</c:v>
                </c:pt>
                <c:pt idx="105">
                  <c:v>1979.1</c:v>
                </c:pt>
                <c:pt idx="106">
                  <c:v>1998.3999999999999</c:v>
                </c:pt>
                <c:pt idx="107">
                  <c:v>2015.9999999999998</c:v>
                </c:pt>
                <c:pt idx="108">
                  <c:v>2033.4999999999998</c:v>
                </c:pt>
                <c:pt idx="109">
                  <c:v>2049.3999999999996</c:v>
                </c:pt>
                <c:pt idx="110">
                  <c:v>2069.3999999999996</c:v>
                </c:pt>
                <c:pt idx="111">
                  <c:v>2094.1999999999998</c:v>
                </c:pt>
                <c:pt idx="112">
                  <c:v>2119.3999999999996</c:v>
                </c:pt>
                <c:pt idx="113">
                  <c:v>2144.9999999999995</c:v>
                </c:pt>
                <c:pt idx="114">
                  <c:v>2162.9999999999995</c:v>
                </c:pt>
                <c:pt idx="115">
                  <c:v>2181.7999999999997</c:v>
                </c:pt>
                <c:pt idx="116">
                  <c:v>2200.7999999999997</c:v>
                </c:pt>
                <c:pt idx="117">
                  <c:v>2216.9999999999995</c:v>
                </c:pt>
                <c:pt idx="118">
                  <c:v>2239.6999999999994</c:v>
                </c:pt>
                <c:pt idx="119">
                  <c:v>2260.9999999999995</c:v>
                </c:pt>
                <c:pt idx="120">
                  <c:v>2282.3999999999996</c:v>
                </c:pt>
                <c:pt idx="121">
                  <c:v>2304.8999999999996</c:v>
                </c:pt>
                <c:pt idx="122">
                  <c:v>2326.7999999999997</c:v>
                </c:pt>
                <c:pt idx="123">
                  <c:v>2341.6999999999998</c:v>
                </c:pt>
                <c:pt idx="124">
                  <c:v>2359.5</c:v>
                </c:pt>
                <c:pt idx="125">
                  <c:v>2374.1999999999998</c:v>
                </c:pt>
                <c:pt idx="126">
                  <c:v>2390.1</c:v>
                </c:pt>
                <c:pt idx="127">
                  <c:v>2411.4</c:v>
                </c:pt>
                <c:pt idx="128">
                  <c:v>2431.5</c:v>
                </c:pt>
                <c:pt idx="129">
                  <c:v>2453.4</c:v>
                </c:pt>
                <c:pt idx="130">
                  <c:v>2475.6</c:v>
                </c:pt>
                <c:pt idx="131">
                  <c:v>2494.6</c:v>
                </c:pt>
                <c:pt idx="132">
                  <c:v>2516.1999999999998</c:v>
                </c:pt>
                <c:pt idx="133">
                  <c:v>2536.1999999999998</c:v>
                </c:pt>
                <c:pt idx="134">
                  <c:v>2555.6999999999998</c:v>
                </c:pt>
                <c:pt idx="135">
                  <c:v>2576.1999999999998</c:v>
                </c:pt>
                <c:pt idx="136">
                  <c:v>2597.2999999999997</c:v>
                </c:pt>
                <c:pt idx="137">
                  <c:v>2614.3999999999996</c:v>
                </c:pt>
                <c:pt idx="138">
                  <c:v>2629.3999999999996</c:v>
                </c:pt>
                <c:pt idx="139">
                  <c:v>2647.2999999999997</c:v>
                </c:pt>
                <c:pt idx="140">
                  <c:v>2663.6</c:v>
                </c:pt>
                <c:pt idx="141">
                  <c:v>2679.7</c:v>
                </c:pt>
                <c:pt idx="142">
                  <c:v>2693.7</c:v>
                </c:pt>
                <c:pt idx="143">
                  <c:v>2707.6</c:v>
                </c:pt>
                <c:pt idx="144">
                  <c:v>2720.5</c:v>
                </c:pt>
                <c:pt idx="145">
                  <c:v>2733.3</c:v>
                </c:pt>
                <c:pt idx="146">
                  <c:v>2747.6000000000004</c:v>
                </c:pt>
                <c:pt idx="147">
                  <c:v>2766.3</c:v>
                </c:pt>
                <c:pt idx="148">
                  <c:v>2785</c:v>
                </c:pt>
                <c:pt idx="149">
                  <c:v>2807.5</c:v>
                </c:pt>
                <c:pt idx="150">
                  <c:v>2827.5</c:v>
                </c:pt>
                <c:pt idx="151">
                  <c:v>2848.6</c:v>
                </c:pt>
                <c:pt idx="152">
                  <c:v>2865.7</c:v>
                </c:pt>
                <c:pt idx="153">
                  <c:v>2887.1</c:v>
                </c:pt>
                <c:pt idx="154">
                  <c:v>2903.7999999999997</c:v>
                </c:pt>
                <c:pt idx="155">
                  <c:v>2917.7999999999997</c:v>
                </c:pt>
                <c:pt idx="156">
                  <c:v>2935.2</c:v>
                </c:pt>
                <c:pt idx="157">
                  <c:v>2954.7</c:v>
                </c:pt>
                <c:pt idx="158">
                  <c:v>2970.1</c:v>
                </c:pt>
                <c:pt idx="159">
                  <c:v>2985.7999999999997</c:v>
                </c:pt>
                <c:pt idx="160">
                  <c:v>3001.9999999999995</c:v>
                </c:pt>
                <c:pt idx="161">
                  <c:v>3021.6999999999994</c:v>
                </c:pt>
                <c:pt idx="162">
                  <c:v>3041.2999999999993</c:v>
                </c:pt>
                <c:pt idx="163">
                  <c:v>3064.3999999999992</c:v>
                </c:pt>
                <c:pt idx="164">
                  <c:v>3084.9999999999991</c:v>
                </c:pt>
                <c:pt idx="165">
                  <c:v>3105.099999999999</c:v>
                </c:pt>
                <c:pt idx="166">
                  <c:v>3123.2999999999988</c:v>
                </c:pt>
                <c:pt idx="167">
                  <c:v>3141.6999999999989</c:v>
                </c:pt>
                <c:pt idx="168">
                  <c:v>3159.8999999999987</c:v>
                </c:pt>
                <c:pt idx="169">
                  <c:v>3177.8999999999987</c:v>
                </c:pt>
                <c:pt idx="170">
                  <c:v>3193.2999999999988</c:v>
                </c:pt>
                <c:pt idx="171">
                  <c:v>3209.2999999999988</c:v>
                </c:pt>
                <c:pt idx="172">
                  <c:v>3221.2999999999988</c:v>
                </c:pt>
                <c:pt idx="173">
                  <c:v>3233.9999999999986</c:v>
                </c:pt>
                <c:pt idx="174">
                  <c:v>3251.2999999999988</c:v>
                </c:pt>
                <c:pt idx="175">
                  <c:v>3269.6999999999989</c:v>
                </c:pt>
                <c:pt idx="176">
                  <c:v>3285.8999999999987</c:v>
                </c:pt>
                <c:pt idx="177">
                  <c:v>3299.1999999999989</c:v>
                </c:pt>
                <c:pt idx="178">
                  <c:v>3313.7999999999988</c:v>
                </c:pt>
                <c:pt idx="179">
                  <c:v>3325.6999999999989</c:v>
                </c:pt>
                <c:pt idx="180">
                  <c:v>3339.8999999999987</c:v>
                </c:pt>
                <c:pt idx="181">
                  <c:v>3355.0999999999985</c:v>
                </c:pt>
              </c:numCache>
            </c:numRef>
          </c:val>
          <c:smooth val="0"/>
          <c:extLst>
            <c:ext xmlns:c16="http://schemas.microsoft.com/office/drawing/2014/chart" uri="{C3380CC4-5D6E-409C-BE32-E72D297353CC}">
              <c16:uniqueId val="{00000000-D42B-42E4-8627-B6B3DD6475B9}"/>
            </c:ext>
          </c:extLst>
        </c:ser>
        <c:ser>
          <c:idx val="3"/>
          <c:order val="3"/>
          <c:tx>
            <c:strRef>
              <c:f>'Export to Ire Figure 20 &amp; 21'!$G$3</c:f>
              <c:strCache>
                <c:ptCount val="1"/>
                <c:pt idx="0">
                  <c:v> 2025/26</c:v>
                </c:pt>
              </c:strCache>
            </c:strRef>
          </c:tx>
          <c:spPr>
            <a:ln w="28575" cap="rnd">
              <a:solidFill>
                <a:schemeClr val="accent4"/>
              </a:solidFill>
              <a:round/>
            </a:ln>
            <a:effectLst/>
          </c:spPr>
          <c:marker>
            <c:symbol val="none"/>
          </c:marker>
          <c:cat>
            <c:numRef>
              <c:f>'Export to Ire Figure 20 &amp; 21'!$C$4:$C$185</c:f>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f>'Export to Ire Figure 20 &amp; 21'!$G$4:$G$185</c:f>
              <c:numCache>
                <c:formatCode>0</c:formatCode>
                <c:ptCount val="182"/>
                <c:pt idx="0">
                  <c:v>11.26</c:v>
                </c:pt>
                <c:pt idx="1">
                  <c:v>23.58</c:v>
                </c:pt>
                <c:pt idx="2">
                  <c:v>35.769999999999996</c:v>
                </c:pt>
                <c:pt idx="3">
                  <c:v>46.539999999999992</c:v>
                </c:pt>
                <c:pt idx="4">
                  <c:v>57.309999999999988</c:v>
                </c:pt>
                <c:pt idx="5">
                  <c:v>69.999999999999986</c:v>
                </c:pt>
                <c:pt idx="6">
                  <c:v>86.629999999999981</c:v>
                </c:pt>
                <c:pt idx="7">
                  <c:v>101.44999999999999</c:v>
                </c:pt>
                <c:pt idx="8">
                  <c:v>117.67999999999999</c:v>
                </c:pt>
                <c:pt idx="9">
                  <c:v>136.32</c:v>
                </c:pt>
                <c:pt idx="10">
                  <c:v>153.85999999999999</c:v>
                </c:pt>
                <c:pt idx="11">
                  <c:v>170.10999999999999</c:v>
                </c:pt>
                <c:pt idx="12">
                  <c:v>189.92</c:v>
                </c:pt>
                <c:pt idx="13">
                  <c:v>210.20999999999998</c:v>
                </c:pt>
                <c:pt idx="14">
                  <c:v>230.10999999999999</c:v>
                </c:pt>
                <c:pt idx="15">
                  <c:v>250.66</c:v>
                </c:pt>
                <c:pt idx="16">
                  <c:v>267.45</c:v>
                </c:pt>
                <c:pt idx="17">
                  <c:v>279.02</c:v>
                </c:pt>
                <c:pt idx="18">
                  <c:v>292.44</c:v>
                </c:pt>
                <c:pt idx="19">
                  <c:v>309.5</c:v>
                </c:pt>
                <c:pt idx="20">
                  <c:v>326.02</c:v>
                </c:pt>
                <c:pt idx="21">
                  <c:v>345.04999999999995</c:v>
                </c:pt>
                <c:pt idx="22">
                  <c:v>360.34</c:v>
                </c:pt>
                <c:pt idx="23">
                  <c:v>374.69</c:v>
                </c:pt>
                <c:pt idx="24">
                  <c:v>386.79</c:v>
                </c:pt>
                <c:pt idx="25">
                  <c:v>399.19</c:v>
                </c:pt>
                <c:pt idx="26">
                  <c:v>414.05</c:v>
                </c:pt>
                <c:pt idx="27">
                  <c:v>427.73</c:v>
                </c:pt>
                <c:pt idx="28">
                  <c:v>447.06</c:v>
                </c:pt>
                <c:pt idx="29">
                  <c:v>464.6</c:v>
                </c:pt>
                <c:pt idx="30">
                  <c:v>479.18</c:v>
                </c:pt>
                <c:pt idx="31">
                  <c:v>491.56</c:v>
                </c:pt>
                <c:pt idx="32">
                  <c:v>504.37</c:v>
                </c:pt>
                <c:pt idx="33">
                  <c:v>517.61</c:v>
                </c:pt>
                <c:pt idx="34">
                  <c:v>535.99</c:v>
                </c:pt>
                <c:pt idx="35">
                  <c:v>556.29</c:v>
                </c:pt>
                <c:pt idx="36">
                  <c:v>573.77</c:v>
                </c:pt>
                <c:pt idx="37">
                  <c:v>590.52</c:v>
                </c:pt>
                <c:pt idx="38">
                  <c:v>605.21</c:v>
                </c:pt>
                <c:pt idx="39">
                  <c:v>622.74</c:v>
                </c:pt>
                <c:pt idx="40">
                  <c:v>642.58000000000004</c:v>
                </c:pt>
                <c:pt idx="41">
                  <c:v>658.51</c:v>
                </c:pt>
                <c:pt idx="42">
                  <c:v>678.06</c:v>
                </c:pt>
                <c:pt idx="43">
                  <c:v>695.52</c:v>
                </c:pt>
                <c:pt idx="44">
                  <c:v>709.62</c:v>
                </c:pt>
                <c:pt idx="45">
                  <c:v>727.12</c:v>
                </c:pt>
                <c:pt idx="46">
                  <c:v>744.71</c:v>
                </c:pt>
                <c:pt idx="47">
                  <c:v>768.61</c:v>
                </c:pt>
                <c:pt idx="48">
                  <c:v>789.75</c:v>
                </c:pt>
                <c:pt idx="49">
                  <c:v>813.63</c:v>
                </c:pt>
                <c:pt idx="50">
                  <c:v>840.02</c:v>
                </c:pt>
                <c:pt idx="51">
                  <c:v>866.16</c:v>
                </c:pt>
                <c:pt idx="52">
                  <c:v>885.65</c:v>
                </c:pt>
                <c:pt idx="53">
                  <c:v>901.24</c:v>
                </c:pt>
                <c:pt idx="54">
                  <c:v>920.85</c:v>
                </c:pt>
                <c:pt idx="55">
                  <c:v>945.01</c:v>
                </c:pt>
                <c:pt idx="56">
                  <c:v>964.61</c:v>
                </c:pt>
                <c:pt idx="57">
                  <c:v>979.82</c:v>
                </c:pt>
                <c:pt idx="58">
                  <c:v>997.6</c:v>
                </c:pt>
                <c:pt idx="59">
                  <c:v>1017.19</c:v>
                </c:pt>
                <c:pt idx="60">
                  <c:v>1035.8800000000001</c:v>
                </c:pt>
                <c:pt idx="61">
                  <c:v>1057.8400000000001</c:v>
                </c:pt>
                <c:pt idx="62">
                  <c:v>1077.2700000000002</c:v>
                </c:pt>
                <c:pt idx="63">
                  <c:v>1098.6000000000001</c:v>
                </c:pt>
                <c:pt idx="64">
                  <c:v>1119.95</c:v>
                </c:pt>
                <c:pt idx="65">
                  <c:v>1136.96</c:v>
                </c:pt>
                <c:pt idx="66">
                  <c:v>1152.21</c:v>
                </c:pt>
                <c:pt idx="67">
                  <c:v>1167.29</c:v>
                </c:pt>
                <c:pt idx="68">
                  <c:v>1184.1199999999999</c:v>
                </c:pt>
                <c:pt idx="69">
                  <c:v>1198.1199999999999</c:v>
                </c:pt>
                <c:pt idx="70">
                  <c:v>1213.07</c:v>
                </c:pt>
                <c:pt idx="71">
                  <c:v>1232.3599999999999</c:v>
                </c:pt>
                <c:pt idx="72">
                  <c:v>1249.8</c:v>
                </c:pt>
                <c:pt idx="73">
                  <c:v>1264.1399999999999</c:v>
                </c:pt>
                <c:pt idx="74">
                  <c:v>1277.5899999999999</c:v>
                </c:pt>
                <c:pt idx="75">
                  <c:v>1300.7099999999998</c:v>
                </c:pt>
                <c:pt idx="76">
                  <c:v>1322.1499999999999</c:v>
                </c:pt>
                <c:pt idx="77">
                  <c:v>1339.1</c:v>
                </c:pt>
                <c:pt idx="78">
                  <c:v>1356.1799999999998</c:v>
                </c:pt>
                <c:pt idx="79">
                  <c:v>1372.86</c:v>
                </c:pt>
                <c:pt idx="80">
                  <c:v>1391.1699999999998</c:v>
                </c:pt>
                <c:pt idx="81">
                  <c:v>1409.7399999999998</c:v>
                </c:pt>
                <c:pt idx="82">
                  <c:v>1431.7099999999998</c:v>
                </c:pt>
                <c:pt idx="83">
                  <c:v>1450.7699999999998</c:v>
                </c:pt>
                <c:pt idx="84">
                  <c:v>1467.0499999999997</c:v>
                </c:pt>
                <c:pt idx="85">
                  <c:v>1481.4399999999998</c:v>
                </c:pt>
                <c:pt idx="86">
                  <c:v>1498.33</c:v>
                </c:pt>
                <c:pt idx="87">
                  <c:v>1514.86</c:v>
                </c:pt>
                <c:pt idx="88">
                  <c:v>1535.4099999999999</c:v>
                </c:pt>
                <c:pt idx="89">
                  <c:v>1557.4899999999998</c:v>
                </c:pt>
                <c:pt idx="90">
                  <c:v>1579.4499999999998</c:v>
                </c:pt>
                <c:pt idx="91">
                  <c:v>1600.8199999999997</c:v>
                </c:pt>
                <c:pt idx="92">
                  <c:v>1616.6999999999998</c:v>
                </c:pt>
                <c:pt idx="93">
                  <c:v>1635.7399999999998</c:v>
                </c:pt>
                <c:pt idx="94">
                  <c:v>1656.8999999999999</c:v>
                </c:pt>
                <c:pt idx="95">
                  <c:v>1681.4699999999998</c:v>
                </c:pt>
                <c:pt idx="96">
                  <c:v>1708.2199999999998</c:v>
                </c:pt>
                <c:pt idx="97">
                  <c:v>1732.0199999999998</c:v>
                </c:pt>
                <c:pt idx="98">
                  <c:v>1756.2699999999998</c:v>
                </c:pt>
                <c:pt idx="99">
                  <c:v>1783.4599999999998</c:v>
                </c:pt>
                <c:pt idx="100">
                  <c:v>1807.36</c:v>
                </c:pt>
                <c:pt idx="101">
                  <c:v>1827.52</c:v>
                </c:pt>
                <c:pt idx="102">
                  <c:v>1841.8899999999999</c:v>
                </c:pt>
                <c:pt idx="103">
                  <c:v>1862.3999999999999</c:v>
                </c:pt>
                <c:pt idx="104">
                  <c:v>1884.7499999999998</c:v>
                </c:pt>
                <c:pt idx="105">
                  <c:v>1906.5899999999997</c:v>
                </c:pt>
                <c:pt idx="106">
                  <c:v>1929.3799999999997</c:v>
                </c:pt>
                <c:pt idx="107">
                  <c:v>1953.0299999999997</c:v>
                </c:pt>
                <c:pt idx="108">
                  <c:v>1976.4399999999998</c:v>
                </c:pt>
                <c:pt idx="109">
                  <c:v>1996.5199999999998</c:v>
                </c:pt>
                <c:pt idx="110">
                  <c:v>2020.1299999999997</c:v>
                </c:pt>
                <c:pt idx="111">
                  <c:v>2039.7099999999996</c:v>
                </c:pt>
                <c:pt idx="112">
                  <c:v>2061.9499999999994</c:v>
                </c:pt>
                <c:pt idx="113">
                  <c:v>2087.8699999999994</c:v>
                </c:pt>
                <c:pt idx="114">
                  <c:v>2106.7399999999993</c:v>
                </c:pt>
                <c:pt idx="115">
                  <c:v>2123.3799999999992</c:v>
                </c:pt>
                <c:pt idx="116">
                  <c:v>2142.829999999999</c:v>
                </c:pt>
                <c:pt idx="117">
                  <c:v>2164.579999999999</c:v>
                </c:pt>
                <c:pt idx="118">
                  <c:v>2183.2199999999989</c:v>
                </c:pt>
                <c:pt idx="119">
                  <c:v>2203.349999999999</c:v>
                </c:pt>
                <c:pt idx="120">
                  <c:v>2223.389999999999</c:v>
                </c:pt>
                <c:pt idx="121">
                  <c:v>2244.079999999999</c:v>
                </c:pt>
                <c:pt idx="122">
                  <c:v>2265.639999999999</c:v>
                </c:pt>
                <c:pt idx="123">
                  <c:v>2285.369999999999</c:v>
                </c:pt>
                <c:pt idx="124">
                  <c:v>2301.9099999999989</c:v>
                </c:pt>
                <c:pt idx="125">
                  <c:v>2319.7599999999989</c:v>
                </c:pt>
                <c:pt idx="126">
                  <c:v>2337.9499999999989</c:v>
                </c:pt>
                <c:pt idx="127">
                  <c:v>2356.2599999999989</c:v>
                </c:pt>
                <c:pt idx="128">
                  <c:v>2376.0899999999988</c:v>
                </c:pt>
                <c:pt idx="129">
                  <c:v>2398.2899999999986</c:v>
                </c:pt>
                <c:pt idx="130">
                  <c:v>2420.5199999999986</c:v>
                </c:pt>
                <c:pt idx="131">
                  <c:v>2442.1499999999987</c:v>
                </c:pt>
                <c:pt idx="132">
                  <c:v>2463.9099999999989</c:v>
                </c:pt>
                <c:pt idx="133">
                  <c:v>2483.9399999999991</c:v>
                </c:pt>
                <c:pt idx="134">
                  <c:v>2502.6799999999989</c:v>
                </c:pt>
                <c:pt idx="135">
                  <c:v>2523.6599999999989</c:v>
                </c:pt>
                <c:pt idx="136">
                  <c:v>2543.1999999999989</c:v>
                </c:pt>
                <c:pt idx="137">
                  <c:v>2558.869999999999</c:v>
                </c:pt>
                <c:pt idx="138">
                  <c:v>2578.139999999999</c:v>
                </c:pt>
                <c:pt idx="139">
                  <c:v>2598.8399999999988</c:v>
                </c:pt>
                <c:pt idx="140">
                  <c:v>2620.8099999999986</c:v>
                </c:pt>
                <c:pt idx="141">
                  <c:v>2640.7399999999984</c:v>
                </c:pt>
                <c:pt idx="142">
                  <c:v>2656.1299999999983</c:v>
                </c:pt>
                <c:pt idx="143">
                  <c:v>2670.3099999999981</c:v>
                </c:pt>
                <c:pt idx="144">
                  <c:v>2682.7599999999979</c:v>
                </c:pt>
                <c:pt idx="145">
                  <c:v>2699.2999999999979</c:v>
                </c:pt>
                <c:pt idx="146">
                  <c:v>2714.739999999998</c:v>
                </c:pt>
                <c:pt idx="147">
                  <c:v>2732.7899999999981</c:v>
                </c:pt>
                <c:pt idx="148">
                  <c:v>2749.3599999999983</c:v>
                </c:pt>
                <c:pt idx="149">
                  <c:v>2769.3999999999983</c:v>
                </c:pt>
                <c:pt idx="150">
                  <c:v>2785.7599999999984</c:v>
                </c:pt>
                <c:pt idx="151">
                  <c:v>2798.7899999999986</c:v>
                </c:pt>
                <c:pt idx="152">
                  <c:v>2816.0499999999988</c:v>
                </c:pt>
                <c:pt idx="153">
                  <c:v>2836.1999999999989</c:v>
                </c:pt>
                <c:pt idx="154">
                  <c:v>2854.0299999999988</c:v>
                </c:pt>
                <c:pt idx="155">
                  <c:v>2873.8399999999988</c:v>
                </c:pt>
                <c:pt idx="156">
                  <c:v>2893.2099999999987</c:v>
                </c:pt>
                <c:pt idx="157">
                  <c:v>2908.0099999999989</c:v>
                </c:pt>
                <c:pt idx="158">
                  <c:v>2923.8999999999987</c:v>
                </c:pt>
                <c:pt idx="159">
                  <c:v>2942.4899999999989</c:v>
                </c:pt>
                <c:pt idx="160">
                  <c:v>2957.3599999999988</c:v>
                </c:pt>
                <c:pt idx="161">
                  <c:v>2971.7799999999988</c:v>
                </c:pt>
                <c:pt idx="162">
                  <c:v>2987.2699999999986</c:v>
                </c:pt>
                <c:pt idx="163">
                  <c:v>3006.0199999999986</c:v>
                </c:pt>
                <c:pt idx="164">
                  <c:v>3023.1999999999985</c:v>
                </c:pt>
                <c:pt idx="165">
                  <c:v>3036.6499999999983</c:v>
                </c:pt>
                <c:pt idx="166">
                  <c:v>3051.4799999999982</c:v>
                </c:pt>
                <c:pt idx="167">
                  <c:v>3066.449999999998</c:v>
                </c:pt>
                <c:pt idx="168">
                  <c:v>3085.3199999999979</c:v>
                </c:pt>
                <c:pt idx="169">
                  <c:v>3104.3699999999981</c:v>
                </c:pt>
                <c:pt idx="170">
                  <c:v>3124.469999999998</c:v>
                </c:pt>
                <c:pt idx="171">
                  <c:v>3141.4199999999978</c:v>
                </c:pt>
                <c:pt idx="172">
                  <c:v>3159.0099999999979</c:v>
                </c:pt>
                <c:pt idx="173">
                  <c:v>3176.0999999999981</c:v>
                </c:pt>
                <c:pt idx="174">
                  <c:v>3190.0399999999981</c:v>
                </c:pt>
                <c:pt idx="175">
                  <c:v>3205.4399999999982</c:v>
                </c:pt>
                <c:pt idx="176">
                  <c:v>3225.409999999998</c:v>
                </c:pt>
                <c:pt idx="177">
                  <c:v>3242.5299999999979</c:v>
                </c:pt>
                <c:pt idx="178">
                  <c:v>3255.8299999999981</c:v>
                </c:pt>
                <c:pt idx="179">
                  <c:v>3268.5199999999982</c:v>
                </c:pt>
                <c:pt idx="180">
                  <c:v>3284.929999999998</c:v>
                </c:pt>
                <c:pt idx="181">
                  <c:v>3302.0599999999981</c:v>
                </c:pt>
              </c:numCache>
            </c:numRef>
          </c:val>
          <c:smooth val="0"/>
          <c:extLst>
            <c:ext xmlns:c16="http://schemas.microsoft.com/office/drawing/2014/chart" uri="{C3380CC4-5D6E-409C-BE32-E72D297353CC}">
              <c16:uniqueId val="{00000001-D42B-42E4-8627-B6B3DD6475B9}"/>
            </c:ext>
          </c:extLst>
        </c:ser>
        <c:dLbls>
          <c:showLegendKey val="0"/>
          <c:showVal val="0"/>
          <c:showCatName val="0"/>
          <c:showSerName val="0"/>
          <c:showPercent val="0"/>
          <c:showBubbleSize val="0"/>
        </c:dLbls>
        <c:smooth val="0"/>
        <c:axId val="1596897488"/>
        <c:axId val="1596886928"/>
        <c:extLst>
          <c:ext xmlns:c15="http://schemas.microsoft.com/office/drawing/2012/chart" uri="{02D57815-91ED-43cb-92C2-25804820EDAC}">
            <c15:filteredLineSeries>
              <c15:ser>
                <c:idx val="0"/>
                <c:order val="0"/>
                <c:tx>
                  <c:strRef>
                    <c:extLst>
                      <c:ext uri="{02D57815-91ED-43cb-92C2-25804820EDAC}">
                        <c15:formulaRef>
                          <c15:sqref>'Export to Ire Figure 20 &amp; 21'!$D$3</c15:sqref>
                        </c15:formulaRef>
                      </c:ext>
                    </c:extLst>
                    <c:strCache>
                      <c:ptCount val="1"/>
                      <c:pt idx="0">
                        <c:v>2024/25</c:v>
                      </c:pt>
                    </c:strCache>
                  </c:strRef>
                </c:tx>
                <c:spPr>
                  <a:ln w="28575" cap="rnd">
                    <a:solidFill>
                      <a:schemeClr val="accent1"/>
                    </a:solidFill>
                    <a:round/>
                  </a:ln>
                  <a:effectLst/>
                </c:spPr>
                <c:marker>
                  <c:symbol val="none"/>
                </c:marker>
                <c:cat>
                  <c:numRef>
                    <c:extLst>
                      <c:ext uri="{02D57815-91ED-43cb-92C2-25804820EDAC}">
                        <c15:formulaRef>
                          <c15:sqref>'Export to Ire Figure 20 &amp; 21'!$C$4:$C$185</c15:sqref>
                        </c15:formulaRef>
                      </c:ext>
                    </c:extLst>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extLst>
                      <c:ext uri="{02D57815-91ED-43cb-92C2-25804820EDAC}">
                        <c15:formulaRef>
                          <c15:sqref>'Export to Ire Figure 20 &amp; 21'!$D$4:$D$185</c15:sqref>
                        </c15:formulaRef>
                      </c:ext>
                    </c:extLst>
                    <c:numCache>
                      <c:formatCode>0</c:formatCode>
                      <c:ptCount val="182"/>
                      <c:pt idx="0">
                        <c:v>17.2</c:v>
                      </c:pt>
                      <c:pt idx="1">
                        <c:v>15.7</c:v>
                      </c:pt>
                      <c:pt idx="2">
                        <c:v>13.3</c:v>
                      </c:pt>
                      <c:pt idx="3">
                        <c:v>11.7</c:v>
                      </c:pt>
                      <c:pt idx="4">
                        <c:v>9.3000000000000007</c:v>
                      </c:pt>
                      <c:pt idx="5">
                        <c:v>11.6</c:v>
                      </c:pt>
                      <c:pt idx="6">
                        <c:v>16.100000000000001</c:v>
                      </c:pt>
                      <c:pt idx="7">
                        <c:v>14.7</c:v>
                      </c:pt>
                      <c:pt idx="8">
                        <c:v>14.2</c:v>
                      </c:pt>
                      <c:pt idx="9">
                        <c:v>18.7</c:v>
                      </c:pt>
                      <c:pt idx="10">
                        <c:v>19.3</c:v>
                      </c:pt>
                      <c:pt idx="11">
                        <c:v>15.7</c:v>
                      </c:pt>
                      <c:pt idx="12">
                        <c:v>16.7</c:v>
                      </c:pt>
                      <c:pt idx="13">
                        <c:v>18.5</c:v>
                      </c:pt>
                      <c:pt idx="14">
                        <c:v>14.8</c:v>
                      </c:pt>
                      <c:pt idx="15">
                        <c:v>16.899999999999999</c:v>
                      </c:pt>
                      <c:pt idx="16">
                        <c:v>14.2</c:v>
                      </c:pt>
                      <c:pt idx="17">
                        <c:v>13.7</c:v>
                      </c:pt>
                      <c:pt idx="18">
                        <c:v>12.4</c:v>
                      </c:pt>
                      <c:pt idx="19">
                        <c:v>12</c:v>
                      </c:pt>
                      <c:pt idx="20">
                        <c:v>14</c:v>
                      </c:pt>
                      <c:pt idx="21">
                        <c:v>17.600000000000001</c:v>
                      </c:pt>
                      <c:pt idx="22">
                        <c:v>14</c:v>
                      </c:pt>
                      <c:pt idx="23">
                        <c:v>14.2</c:v>
                      </c:pt>
                      <c:pt idx="24">
                        <c:v>15.8</c:v>
                      </c:pt>
                      <c:pt idx="25">
                        <c:v>14.1</c:v>
                      </c:pt>
                      <c:pt idx="26">
                        <c:v>13.1</c:v>
                      </c:pt>
                      <c:pt idx="27">
                        <c:v>17.399999999999999</c:v>
                      </c:pt>
                      <c:pt idx="28">
                        <c:v>21.4</c:v>
                      </c:pt>
                      <c:pt idx="29">
                        <c:v>21.1</c:v>
                      </c:pt>
                      <c:pt idx="30">
                        <c:v>19.600000000000001</c:v>
                      </c:pt>
                      <c:pt idx="31">
                        <c:v>21.6</c:v>
                      </c:pt>
                      <c:pt idx="32">
                        <c:v>18.8</c:v>
                      </c:pt>
                      <c:pt idx="33">
                        <c:v>18.8</c:v>
                      </c:pt>
                      <c:pt idx="34">
                        <c:v>20.7</c:v>
                      </c:pt>
                      <c:pt idx="35">
                        <c:v>19.5</c:v>
                      </c:pt>
                      <c:pt idx="36">
                        <c:v>16.7</c:v>
                      </c:pt>
                      <c:pt idx="37">
                        <c:v>14.8</c:v>
                      </c:pt>
                      <c:pt idx="38">
                        <c:v>17.2</c:v>
                      </c:pt>
                      <c:pt idx="39">
                        <c:v>16</c:v>
                      </c:pt>
                      <c:pt idx="40">
                        <c:v>18.600000000000001</c:v>
                      </c:pt>
                      <c:pt idx="41">
                        <c:v>23.5</c:v>
                      </c:pt>
                      <c:pt idx="42">
                        <c:v>24.7</c:v>
                      </c:pt>
                      <c:pt idx="43">
                        <c:v>24.6</c:v>
                      </c:pt>
                      <c:pt idx="44">
                        <c:v>23.1</c:v>
                      </c:pt>
                      <c:pt idx="45">
                        <c:v>19.5</c:v>
                      </c:pt>
                      <c:pt idx="46">
                        <c:v>16.399999999999999</c:v>
                      </c:pt>
                      <c:pt idx="47">
                        <c:v>16.8</c:v>
                      </c:pt>
                      <c:pt idx="48">
                        <c:v>22.8</c:v>
                      </c:pt>
                      <c:pt idx="49">
                        <c:v>24.5</c:v>
                      </c:pt>
                      <c:pt idx="50">
                        <c:v>26</c:v>
                      </c:pt>
                      <c:pt idx="51">
                        <c:v>24.2</c:v>
                      </c:pt>
                      <c:pt idx="52">
                        <c:v>23.4</c:v>
                      </c:pt>
                      <c:pt idx="53">
                        <c:v>12.3</c:v>
                      </c:pt>
                      <c:pt idx="54">
                        <c:v>12</c:v>
                      </c:pt>
                      <c:pt idx="55">
                        <c:v>20.399999999999999</c:v>
                      </c:pt>
                      <c:pt idx="56">
                        <c:v>26.2</c:v>
                      </c:pt>
                      <c:pt idx="57">
                        <c:v>26</c:v>
                      </c:pt>
                      <c:pt idx="58">
                        <c:v>17.899999999999999</c:v>
                      </c:pt>
                      <c:pt idx="59">
                        <c:v>14.9</c:v>
                      </c:pt>
                      <c:pt idx="60">
                        <c:v>11.9</c:v>
                      </c:pt>
                      <c:pt idx="61">
                        <c:v>13.8</c:v>
                      </c:pt>
                      <c:pt idx="62">
                        <c:v>23.9</c:v>
                      </c:pt>
                      <c:pt idx="63">
                        <c:v>25.2</c:v>
                      </c:pt>
                      <c:pt idx="64">
                        <c:v>19.3</c:v>
                      </c:pt>
                      <c:pt idx="65">
                        <c:v>15.9</c:v>
                      </c:pt>
                      <c:pt idx="66">
                        <c:v>18.100000000000001</c:v>
                      </c:pt>
                      <c:pt idx="67">
                        <c:v>14.9</c:v>
                      </c:pt>
                      <c:pt idx="68">
                        <c:v>16.899999999999999</c:v>
                      </c:pt>
                      <c:pt idx="69">
                        <c:v>25.5</c:v>
                      </c:pt>
                      <c:pt idx="70">
                        <c:v>27.7</c:v>
                      </c:pt>
                      <c:pt idx="71">
                        <c:v>29.6</c:v>
                      </c:pt>
                      <c:pt idx="72">
                        <c:v>29.2</c:v>
                      </c:pt>
                      <c:pt idx="73">
                        <c:v>26.5</c:v>
                      </c:pt>
                      <c:pt idx="74">
                        <c:v>18.3</c:v>
                      </c:pt>
                      <c:pt idx="75">
                        <c:v>13</c:v>
                      </c:pt>
                      <c:pt idx="76">
                        <c:v>18.399999999999999</c:v>
                      </c:pt>
                      <c:pt idx="77">
                        <c:v>15.3</c:v>
                      </c:pt>
                      <c:pt idx="78">
                        <c:v>20.6</c:v>
                      </c:pt>
                      <c:pt idx="79">
                        <c:v>20.3</c:v>
                      </c:pt>
                      <c:pt idx="80">
                        <c:v>18</c:v>
                      </c:pt>
                      <c:pt idx="81">
                        <c:v>13.6</c:v>
                      </c:pt>
                      <c:pt idx="82">
                        <c:v>14.8</c:v>
                      </c:pt>
                      <c:pt idx="83">
                        <c:v>17.8</c:v>
                      </c:pt>
                      <c:pt idx="84">
                        <c:v>14.2</c:v>
                      </c:pt>
                      <c:pt idx="85">
                        <c:v>13</c:v>
                      </c:pt>
                      <c:pt idx="86">
                        <c:v>18.600000000000001</c:v>
                      </c:pt>
                      <c:pt idx="87">
                        <c:v>20.3</c:v>
                      </c:pt>
                      <c:pt idx="88">
                        <c:v>17.100000000000001</c:v>
                      </c:pt>
                      <c:pt idx="89">
                        <c:v>13.6</c:v>
                      </c:pt>
                      <c:pt idx="90">
                        <c:v>14</c:v>
                      </c:pt>
                      <c:pt idx="91">
                        <c:v>13.5</c:v>
                      </c:pt>
                      <c:pt idx="92">
                        <c:v>17.7</c:v>
                      </c:pt>
                      <c:pt idx="93">
                        <c:v>24.5</c:v>
                      </c:pt>
                      <c:pt idx="94">
                        <c:v>27.3</c:v>
                      </c:pt>
                      <c:pt idx="95">
                        <c:v>22.7</c:v>
                      </c:pt>
                      <c:pt idx="96">
                        <c:v>19.399999999999999</c:v>
                      </c:pt>
                      <c:pt idx="97">
                        <c:v>21.2</c:v>
                      </c:pt>
                      <c:pt idx="98">
                        <c:v>26.1</c:v>
                      </c:pt>
                      <c:pt idx="99">
                        <c:v>30.8</c:v>
                      </c:pt>
                      <c:pt idx="100">
                        <c:v>29.1</c:v>
                      </c:pt>
                      <c:pt idx="101">
                        <c:v>27</c:v>
                      </c:pt>
                      <c:pt idx="102">
                        <c:v>24.3</c:v>
                      </c:pt>
                      <c:pt idx="103">
                        <c:v>15.3</c:v>
                      </c:pt>
                      <c:pt idx="104">
                        <c:v>18.7</c:v>
                      </c:pt>
                      <c:pt idx="105">
                        <c:v>21.3</c:v>
                      </c:pt>
                      <c:pt idx="106">
                        <c:v>19.3</c:v>
                      </c:pt>
                      <c:pt idx="107">
                        <c:v>17.600000000000001</c:v>
                      </c:pt>
                      <c:pt idx="108">
                        <c:v>17.5</c:v>
                      </c:pt>
                      <c:pt idx="109">
                        <c:v>15.9</c:v>
                      </c:pt>
                      <c:pt idx="110">
                        <c:v>20</c:v>
                      </c:pt>
                      <c:pt idx="111">
                        <c:v>24.8</c:v>
                      </c:pt>
                      <c:pt idx="112">
                        <c:v>25.2</c:v>
                      </c:pt>
                      <c:pt idx="113">
                        <c:v>25.6</c:v>
                      </c:pt>
                      <c:pt idx="114">
                        <c:v>18</c:v>
                      </c:pt>
                      <c:pt idx="115">
                        <c:v>18.8</c:v>
                      </c:pt>
                      <c:pt idx="116">
                        <c:v>19</c:v>
                      </c:pt>
                      <c:pt idx="117">
                        <c:v>16.2</c:v>
                      </c:pt>
                      <c:pt idx="118">
                        <c:v>22.7</c:v>
                      </c:pt>
                      <c:pt idx="119">
                        <c:v>21.3</c:v>
                      </c:pt>
                      <c:pt idx="120">
                        <c:v>21.4</c:v>
                      </c:pt>
                      <c:pt idx="121">
                        <c:v>22.5</c:v>
                      </c:pt>
                      <c:pt idx="122">
                        <c:v>21.9</c:v>
                      </c:pt>
                      <c:pt idx="123">
                        <c:v>14.9</c:v>
                      </c:pt>
                      <c:pt idx="124">
                        <c:v>17.8</c:v>
                      </c:pt>
                      <c:pt idx="125">
                        <c:v>14.7</c:v>
                      </c:pt>
                      <c:pt idx="126">
                        <c:v>15.9</c:v>
                      </c:pt>
                      <c:pt idx="127">
                        <c:v>21.3</c:v>
                      </c:pt>
                      <c:pt idx="128">
                        <c:v>20.100000000000001</c:v>
                      </c:pt>
                      <c:pt idx="129">
                        <c:v>21.9</c:v>
                      </c:pt>
                      <c:pt idx="130">
                        <c:v>22.2</c:v>
                      </c:pt>
                      <c:pt idx="131">
                        <c:v>19</c:v>
                      </c:pt>
                      <c:pt idx="132">
                        <c:v>21.6</c:v>
                      </c:pt>
                      <c:pt idx="133">
                        <c:v>20</c:v>
                      </c:pt>
                      <c:pt idx="134">
                        <c:v>19.5</c:v>
                      </c:pt>
                      <c:pt idx="135">
                        <c:v>20.5</c:v>
                      </c:pt>
                      <c:pt idx="136">
                        <c:v>21.1</c:v>
                      </c:pt>
                      <c:pt idx="137">
                        <c:v>17.100000000000001</c:v>
                      </c:pt>
                      <c:pt idx="138">
                        <c:v>15</c:v>
                      </c:pt>
                      <c:pt idx="139">
                        <c:v>17.899999999999999</c:v>
                      </c:pt>
                      <c:pt idx="140">
                        <c:v>16.3</c:v>
                      </c:pt>
                      <c:pt idx="141">
                        <c:v>16.100000000000001</c:v>
                      </c:pt>
                      <c:pt idx="142">
                        <c:v>14</c:v>
                      </c:pt>
                      <c:pt idx="143">
                        <c:v>13.9</c:v>
                      </c:pt>
                      <c:pt idx="144">
                        <c:v>12.9</c:v>
                      </c:pt>
                      <c:pt idx="145">
                        <c:v>12.8</c:v>
                      </c:pt>
                      <c:pt idx="146">
                        <c:v>14.3</c:v>
                      </c:pt>
                      <c:pt idx="147">
                        <c:v>18.7</c:v>
                      </c:pt>
                      <c:pt idx="148">
                        <c:v>18.7</c:v>
                      </c:pt>
                      <c:pt idx="149">
                        <c:v>22.5</c:v>
                      </c:pt>
                      <c:pt idx="150">
                        <c:v>20</c:v>
                      </c:pt>
                      <c:pt idx="151">
                        <c:v>21.1</c:v>
                      </c:pt>
                      <c:pt idx="152">
                        <c:v>17.100000000000001</c:v>
                      </c:pt>
                      <c:pt idx="153">
                        <c:v>21.4</c:v>
                      </c:pt>
                      <c:pt idx="154">
                        <c:v>16.7</c:v>
                      </c:pt>
                      <c:pt idx="155">
                        <c:v>14</c:v>
                      </c:pt>
                      <c:pt idx="156">
                        <c:v>17.399999999999999</c:v>
                      </c:pt>
                      <c:pt idx="157">
                        <c:v>19.5</c:v>
                      </c:pt>
                      <c:pt idx="158">
                        <c:v>15.4</c:v>
                      </c:pt>
                      <c:pt idx="159">
                        <c:v>15.7</c:v>
                      </c:pt>
                      <c:pt idx="160">
                        <c:v>16.2</c:v>
                      </c:pt>
                      <c:pt idx="161">
                        <c:v>19.7</c:v>
                      </c:pt>
                      <c:pt idx="162">
                        <c:v>19.600000000000001</c:v>
                      </c:pt>
                      <c:pt idx="163">
                        <c:v>23.1</c:v>
                      </c:pt>
                      <c:pt idx="164">
                        <c:v>20.6</c:v>
                      </c:pt>
                      <c:pt idx="165">
                        <c:v>20.100000000000001</c:v>
                      </c:pt>
                      <c:pt idx="166">
                        <c:v>18.2</c:v>
                      </c:pt>
                      <c:pt idx="167">
                        <c:v>18.399999999999999</c:v>
                      </c:pt>
                      <c:pt idx="168">
                        <c:v>18.2</c:v>
                      </c:pt>
                      <c:pt idx="169">
                        <c:v>18</c:v>
                      </c:pt>
                      <c:pt idx="170">
                        <c:v>15.4</c:v>
                      </c:pt>
                      <c:pt idx="171">
                        <c:v>16</c:v>
                      </c:pt>
                      <c:pt idx="172">
                        <c:v>12</c:v>
                      </c:pt>
                      <c:pt idx="173">
                        <c:v>12.7</c:v>
                      </c:pt>
                      <c:pt idx="174">
                        <c:v>17.3</c:v>
                      </c:pt>
                      <c:pt idx="175">
                        <c:v>18.399999999999999</c:v>
                      </c:pt>
                      <c:pt idx="176">
                        <c:v>16.2</c:v>
                      </c:pt>
                      <c:pt idx="177">
                        <c:v>13.3</c:v>
                      </c:pt>
                      <c:pt idx="178">
                        <c:v>14.6</c:v>
                      </c:pt>
                      <c:pt idx="179">
                        <c:v>11.9</c:v>
                      </c:pt>
                      <c:pt idx="180">
                        <c:v>14.2</c:v>
                      </c:pt>
                      <c:pt idx="181">
                        <c:v>15.2</c:v>
                      </c:pt>
                    </c:numCache>
                  </c:numRef>
                </c:val>
                <c:smooth val="0"/>
                <c:extLst>
                  <c:ext xmlns:c16="http://schemas.microsoft.com/office/drawing/2014/chart" uri="{C3380CC4-5D6E-409C-BE32-E72D297353CC}">
                    <c16:uniqueId val="{00000002-D42B-42E4-8627-B6B3DD6475B9}"/>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'Export to Ire Figure 20 &amp; 21'!$E$3</c15:sqref>
                        </c15:formulaRef>
                      </c:ext>
                    </c:extLst>
                    <c:strCache>
                      <c:ptCount val="1"/>
                      <c:pt idx="0">
                        <c:v>2025/26</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'Export to Ire Figure 20 &amp; 21'!$C$4:$C$185</c15:sqref>
                        </c15:formulaRef>
                      </c:ext>
                    </c:extLst>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extLst xmlns:c15="http://schemas.microsoft.com/office/drawing/2012/chart">
                      <c:ext xmlns:c15="http://schemas.microsoft.com/office/drawing/2012/chart" uri="{02D57815-91ED-43cb-92C2-25804820EDAC}">
                        <c15:formulaRef>
                          <c15:sqref>'Export to Ire Figure 20 &amp; 21'!$E$4:$E$185</c15:sqref>
                        </c15:formulaRef>
                      </c:ext>
                    </c:extLst>
                    <c:numCache>
                      <c:formatCode>0</c:formatCode>
                      <c:ptCount val="182"/>
                      <c:pt idx="0">
                        <c:v>11.26</c:v>
                      </c:pt>
                      <c:pt idx="1">
                        <c:v>12.32</c:v>
                      </c:pt>
                      <c:pt idx="2">
                        <c:v>12.19</c:v>
                      </c:pt>
                      <c:pt idx="3">
                        <c:v>10.77</c:v>
                      </c:pt>
                      <c:pt idx="4">
                        <c:v>10.77</c:v>
                      </c:pt>
                      <c:pt idx="5">
                        <c:v>12.69</c:v>
                      </c:pt>
                      <c:pt idx="6">
                        <c:v>16.63</c:v>
                      </c:pt>
                      <c:pt idx="7">
                        <c:v>14.82</c:v>
                      </c:pt>
                      <c:pt idx="8">
                        <c:v>16.23</c:v>
                      </c:pt>
                      <c:pt idx="9">
                        <c:v>18.64</c:v>
                      </c:pt>
                      <c:pt idx="10">
                        <c:v>17.54</c:v>
                      </c:pt>
                      <c:pt idx="11">
                        <c:v>16.25</c:v>
                      </c:pt>
                      <c:pt idx="12">
                        <c:v>19.809999999999999</c:v>
                      </c:pt>
                      <c:pt idx="13">
                        <c:v>20.29</c:v>
                      </c:pt>
                      <c:pt idx="14">
                        <c:v>19.899999999999999</c:v>
                      </c:pt>
                      <c:pt idx="15">
                        <c:v>20.55</c:v>
                      </c:pt>
                      <c:pt idx="16">
                        <c:v>16.79</c:v>
                      </c:pt>
                      <c:pt idx="17">
                        <c:v>11.57</c:v>
                      </c:pt>
                      <c:pt idx="18">
                        <c:v>13.42</c:v>
                      </c:pt>
                      <c:pt idx="19">
                        <c:v>17.059999999999999</c:v>
                      </c:pt>
                      <c:pt idx="20">
                        <c:v>16.52</c:v>
                      </c:pt>
                      <c:pt idx="21">
                        <c:v>19.03</c:v>
                      </c:pt>
                      <c:pt idx="22">
                        <c:v>15.29</c:v>
                      </c:pt>
                      <c:pt idx="23">
                        <c:v>14.35</c:v>
                      </c:pt>
                      <c:pt idx="24">
                        <c:v>12.1</c:v>
                      </c:pt>
                      <c:pt idx="25">
                        <c:v>12.4</c:v>
                      </c:pt>
                      <c:pt idx="26">
                        <c:v>14.86</c:v>
                      </c:pt>
                      <c:pt idx="27">
                        <c:v>13.68</c:v>
                      </c:pt>
                      <c:pt idx="28">
                        <c:v>19.329999999999998</c:v>
                      </c:pt>
                      <c:pt idx="29">
                        <c:v>17.54</c:v>
                      </c:pt>
                      <c:pt idx="30">
                        <c:v>14.58</c:v>
                      </c:pt>
                      <c:pt idx="31">
                        <c:v>12.38</c:v>
                      </c:pt>
                      <c:pt idx="32">
                        <c:v>12.81</c:v>
                      </c:pt>
                      <c:pt idx="33">
                        <c:v>13.24</c:v>
                      </c:pt>
                      <c:pt idx="34">
                        <c:v>18.38</c:v>
                      </c:pt>
                      <c:pt idx="35">
                        <c:v>20.3</c:v>
                      </c:pt>
                      <c:pt idx="36">
                        <c:v>17.48</c:v>
                      </c:pt>
                      <c:pt idx="37">
                        <c:v>16.75</c:v>
                      </c:pt>
                      <c:pt idx="38">
                        <c:v>14.69</c:v>
                      </c:pt>
                      <c:pt idx="39">
                        <c:v>17.53</c:v>
                      </c:pt>
                      <c:pt idx="40">
                        <c:v>19.84</c:v>
                      </c:pt>
                      <c:pt idx="41">
                        <c:v>15.93</c:v>
                      </c:pt>
                      <c:pt idx="42">
                        <c:v>19.55</c:v>
                      </c:pt>
                      <c:pt idx="43">
                        <c:v>17.46</c:v>
                      </c:pt>
                      <c:pt idx="44">
                        <c:v>14.1</c:v>
                      </c:pt>
                      <c:pt idx="45">
                        <c:v>17.5</c:v>
                      </c:pt>
                      <c:pt idx="46">
                        <c:v>17.59</c:v>
                      </c:pt>
                      <c:pt idx="47">
                        <c:v>23.9</c:v>
                      </c:pt>
                      <c:pt idx="48">
                        <c:v>21.14</c:v>
                      </c:pt>
                      <c:pt idx="49">
                        <c:v>23.88</c:v>
                      </c:pt>
                      <c:pt idx="50">
                        <c:v>26.39</c:v>
                      </c:pt>
                      <c:pt idx="51">
                        <c:v>26.14</c:v>
                      </c:pt>
                      <c:pt idx="52">
                        <c:v>19.489999999999998</c:v>
                      </c:pt>
                      <c:pt idx="53">
                        <c:v>15.59</c:v>
                      </c:pt>
                      <c:pt idx="54">
                        <c:v>19.61</c:v>
                      </c:pt>
                      <c:pt idx="55">
                        <c:v>24.16</c:v>
                      </c:pt>
                      <c:pt idx="56">
                        <c:v>19.600000000000001</c:v>
                      </c:pt>
                      <c:pt idx="57">
                        <c:v>15.21</c:v>
                      </c:pt>
                      <c:pt idx="58">
                        <c:v>17.78</c:v>
                      </c:pt>
                      <c:pt idx="59">
                        <c:v>19.59</c:v>
                      </c:pt>
                      <c:pt idx="60">
                        <c:v>18.690000000000001</c:v>
                      </c:pt>
                      <c:pt idx="61">
                        <c:v>21.96</c:v>
                      </c:pt>
                      <c:pt idx="62">
                        <c:v>19.43</c:v>
                      </c:pt>
                      <c:pt idx="63">
                        <c:v>21.33</c:v>
                      </c:pt>
                      <c:pt idx="64">
                        <c:v>21.35</c:v>
                      </c:pt>
                      <c:pt idx="65">
                        <c:v>17.010000000000002</c:v>
                      </c:pt>
                      <c:pt idx="66">
                        <c:v>15.25</c:v>
                      </c:pt>
                      <c:pt idx="67">
                        <c:v>15.08</c:v>
                      </c:pt>
                      <c:pt idx="68">
                        <c:v>16.829999999999998</c:v>
                      </c:pt>
                      <c:pt idx="69">
                        <c:v>14</c:v>
                      </c:pt>
                      <c:pt idx="70">
                        <c:v>14.95</c:v>
                      </c:pt>
                      <c:pt idx="71">
                        <c:v>19.29</c:v>
                      </c:pt>
                      <c:pt idx="72">
                        <c:v>17.440000000000001</c:v>
                      </c:pt>
                      <c:pt idx="73">
                        <c:v>14.34</c:v>
                      </c:pt>
                      <c:pt idx="74">
                        <c:v>13.45</c:v>
                      </c:pt>
                      <c:pt idx="75">
                        <c:v>23.12</c:v>
                      </c:pt>
                      <c:pt idx="76">
                        <c:v>21.44</c:v>
                      </c:pt>
                      <c:pt idx="77">
                        <c:v>16.95</c:v>
                      </c:pt>
                      <c:pt idx="78">
                        <c:v>17.079999999999998</c:v>
                      </c:pt>
                      <c:pt idx="79">
                        <c:v>16.68</c:v>
                      </c:pt>
                      <c:pt idx="80">
                        <c:v>18.309999999999999</c:v>
                      </c:pt>
                      <c:pt idx="81">
                        <c:v>18.57</c:v>
                      </c:pt>
                      <c:pt idx="82">
                        <c:v>21.97</c:v>
                      </c:pt>
                      <c:pt idx="83">
                        <c:v>19.059999999999999</c:v>
                      </c:pt>
                      <c:pt idx="84">
                        <c:v>16.28</c:v>
                      </c:pt>
                      <c:pt idx="85">
                        <c:v>14.39</c:v>
                      </c:pt>
                      <c:pt idx="86">
                        <c:v>16.89</c:v>
                      </c:pt>
                      <c:pt idx="87">
                        <c:v>16.53</c:v>
                      </c:pt>
                      <c:pt idx="88">
                        <c:v>20.55</c:v>
                      </c:pt>
                      <c:pt idx="89">
                        <c:v>22.08</c:v>
                      </c:pt>
                      <c:pt idx="90">
                        <c:v>21.96</c:v>
                      </c:pt>
                      <c:pt idx="91">
                        <c:v>21.37</c:v>
                      </c:pt>
                      <c:pt idx="92">
                        <c:v>15.88</c:v>
                      </c:pt>
                      <c:pt idx="93">
                        <c:v>19.04</c:v>
                      </c:pt>
                      <c:pt idx="94">
                        <c:v>21.16</c:v>
                      </c:pt>
                      <c:pt idx="95">
                        <c:v>24.57</c:v>
                      </c:pt>
                      <c:pt idx="96">
                        <c:v>26.75</c:v>
                      </c:pt>
                      <c:pt idx="97">
                        <c:v>23.8</c:v>
                      </c:pt>
                      <c:pt idx="98">
                        <c:v>24.25</c:v>
                      </c:pt>
                      <c:pt idx="99">
                        <c:v>27.19</c:v>
                      </c:pt>
                      <c:pt idx="100">
                        <c:v>23.9</c:v>
                      </c:pt>
                      <c:pt idx="101">
                        <c:v>20.16</c:v>
                      </c:pt>
                      <c:pt idx="102">
                        <c:v>14.37</c:v>
                      </c:pt>
                      <c:pt idx="103">
                        <c:v>20.51</c:v>
                      </c:pt>
                      <c:pt idx="104">
                        <c:v>22.35</c:v>
                      </c:pt>
                      <c:pt idx="105">
                        <c:v>21.84</c:v>
                      </c:pt>
                      <c:pt idx="106">
                        <c:v>22.79</c:v>
                      </c:pt>
                      <c:pt idx="107">
                        <c:v>23.65</c:v>
                      </c:pt>
                      <c:pt idx="108">
                        <c:v>23.41</c:v>
                      </c:pt>
                      <c:pt idx="109">
                        <c:v>20.079999999999998</c:v>
                      </c:pt>
                      <c:pt idx="110">
                        <c:v>23.61</c:v>
                      </c:pt>
                      <c:pt idx="111">
                        <c:v>19.579999999999998</c:v>
                      </c:pt>
                      <c:pt idx="112">
                        <c:v>22.24</c:v>
                      </c:pt>
                      <c:pt idx="113">
                        <c:v>25.92</c:v>
                      </c:pt>
                      <c:pt idx="114">
                        <c:v>18.87</c:v>
                      </c:pt>
                      <c:pt idx="115">
                        <c:v>16.64</c:v>
                      </c:pt>
                      <c:pt idx="116">
                        <c:v>19.45</c:v>
                      </c:pt>
                      <c:pt idx="117">
                        <c:v>21.75</c:v>
                      </c:pt>
                      <c:pt idx="118">
                        <c:v>18.64</c:v>
                      </c:pt>
                      <c:pt idx="119">
                        <c:v>20.13</c:v>
                      </c:pt>
                      <c:pt idx="120">
                        <c:v>20.04</c:v>
                      </c:pt>
                      <c:pt idx="121">
                        <c:v>20.69</c:v>
                      </c:pt>
                      <c:pt idx="122">
                        <c:v>21.56</c:v>
                      </c:pt>
                      <c:pt idx="123">
                        <c:v>19.73</c:v>
                      </c:pt>
                      <c:pt idx="124">
                        <c:v>16.54</c:v>
                      </c:pt>
                      <c:pt idx="125">
                        <c:v>17.850000000000001</c:v>
                      </c:pt>
                      <c:pt idx="126">
                        <c:v>18.190000000000001</c:v>
                      </c:pt>
                      <c:pt idx="127">
                        <c:v>18.309999999999999</c:v>
                      </c:pt>
                      <c:pt idx="128">
                        <c:v>19.829999999999998</c:v>
                      </c:pt>
                      <c:pt idx="129">
                        <c:v>22.2</c:v>
                      </c:pt>
                      <c:pt idx="130">
                        <c:v>22.23</c:v>
                      </c:pt>
                      <c:pt idx="131">
                        <c:v>21.63</c:v>
                      </c:pt>
                      <c:pt idx="132">
                        <c:v>21.76</c:v>
                      </c:pt>
                      <c:pt idx="133">
                        <c:v>20.03</c:v>
                      </c:pt>
                      <c:pt idx="134">
                        <c:v>18.739999999999998</c:v>
                      </c:pt>
                      <c:pt idx="135">
                        <c:v>20.98</c:v>
                      </c:pt>
                      <c:pt idx="136">
                        <c:v>19.54</c:v>
                      </c:pt>
                      <c:pt idx="137">
                        <c:v>15.67</c:v>
                      </c:pt>
                      <c:pt idx="138">
                        <c:v>19.27</c:v>
                      </c:pt>
                      <c:pt idx="139">
                        <c:v>20.7</c:v>
                      </c:pt>
                      <c:pt idx="140">
                        <c:v>21.97</c:v>
                      </c:pt>
                      <c:pt idx="141">
                        <c:v>19.93</c:v>
                      </c:pt>
                      <c:pt idx="142">
                        <c:v>15.39</c:v>
                      </c:pt>
                      <c:pt idx="143">
                        <c:v>14.18</c:v>
                      </c:pt>
                      <c:pt idx="144">
                        <c:v>12.45</c:v>
                      </c:pt>
                      <c:pt idx="145">
                        <c:v>16.54</c:v>
                      </c:pt>
                      <c:pt idx="146">
                        <c:v>15.44</c:v>
                      </c:pt>
                      <c:pt idx="147">
                        <c:v>18.05</c:v>
                      </c:pt>
                      <c:pt idx="148">
                        <c:v>16.57</c:v>
                      </c:pt>
                      <c:pt idx="149">
                        <c:v>20.04</c:v>
                      </c:pt>
                      <c:pt idx="150">
                        <c:v>16.36</c:v>
                      </c:pt>
                      <c:pt idx="151">
                        <c:v>13.03</c:v>
                      </c:pt>
                      <c:pt idx="152">
                        <c:v>17.260000000000002</c:v>
                      </c:pt>
                      <c:pt idx="153">
                        <c:v>20.149999999999999</c:v>
                      </c:pt>
                      <c:pt idx="154">
                        <c:v>17.829999999999998</c:v>
                      </c:pt>
                      <c:pt idx="155">
                        <c:v>19.809999999999999</c:v>
                      </c:pt>
                      <c:pt idx="156">
                        <c:v>19.37</c:v>
                      </c:pt>
                      <c:pt idx="157">
                        <c:v>14.8</c:v>
                      </c:pt>
                      <c:pt idx="158">
                        <c:v>15.89</c:v>
                      </c:pt>
                      <c:pt idx="159">
                        <c:v>18.59</c:v>
                      </c:pt>
                      <c:pt idx="160">
                        <c:v>14.87</c:v>
                      </c:pt>
                      <c:pt idx="161">
                        <c:v>14.42</c:v>
                      </c:pt>
                      <c:pt idx="162">
                        <c:v>15.49</c:v>
                      </c:pt>
                      <c:pt idx="163">
                        <c:v>18.75</c:v>
                      </c:pt>
                      <c:pt idx="164">
                        <c:v>17.18</c:v>
                      </c:pt>
                      <c:pt idx="165">
                        <c:v>13.45</c:v>
                      </c:pt>
                      <c:pt idx="166">
                        <c:v>14.83</c:v>
                      </c:pt>
                      <c:pt idx="167">
                        <c:v>14.97</c:v>
                      </c:pt>
                      <c:pt idx="168">
                        <c:v>18.87</c:v>
                      </c:pt>
                      <c:pt idx="169">
                        <c:v>19.05</c:v>
                      </c:pt>
                      <c:pt idx="170">
                        <c:v>20.100000000000001</c:v>
                      </c:pt>
                      <c:pt idx="171">
                        <c:v>16.95</c:v>
                      </c:pt>
                      <c:pt idx="172">
                        <c:v>17.59</c:v>
                      </c:pt>
                      <c:pt idx="173">
                        <c:v>17.09</c:v>
                      </c:pt>
                      <c:pt idx="174">
                        <c:v>13.94</c:v>
                      </c:pt>
                      <c:pt idx="175">
                        <c:v>15.4</c:v>
                      </c:pt>
                      <c:pt idx="176">
                        <c:v>19.97</c:v>
                      </c:pt>
                      <c:pt idx="177">
                        <c:v>17.12</c:v>
                      </c:pt>
                      <c:pt idx="178">
                        <c:v>13.3</c:v>
                      </c:pt>
                      <c:pt idx="179">
                        <c:v>12.69</c:v>
                      </c:pt>
                      <c:pt idx="180">
                        <c:v>16.41</c:v>
                      </c:pt>
                      <c:pt idx="181">
                        <c:v>17.13</c:v>
                      </c:pt>
                    </c:numCache>
                  </c:numRef>
                </c:val>
                <c:smooth val="0"/>
                <c:extLst xmlns:c15="http://schemas.microsoft.com/office/drawing/2012/chart">
                  <c:ext xmlns:c16="http://schemas.microsoft.com/office/drawing/2014/chart" uri="{C3380CC4-5D6E-409C-BE32-E72D297353CC}">
                    <c16:uniqueId val="{00000003-D42B-42E4-8627-B6B3DD6475B9}"/>
                  </c:ext>
                </c:extLst>
              </c15:ser>
            </c15:filteredLineSeries>
          </c:ext>
        </c:extLst>
      </c:lineChart>
      <c:dateAx>
        <c:axId val="1596897488"/>
        <c:scaling>
          <c:orientation val="minMax"/>
        </c:scaling>
        <c:delete val="0"/>
        <c:axPos val="b"/>
        <c:numFmt formatCode="d\-m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1596886928"/>
        <c:crosses val="autoZero"/>
        <c:auto val="1"/>
        <c:lblOffset val="100"/>
        <c:baseTimeUnit val="days"/>
      </c:dateAx>
      <c:valAx>
        <c:axId val="15968869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r>
                  <a:rPr lang="en-GB">
                    <a:latin typeface="Tenorite" panose="00000500000000000000" pitchFamily="2" charset="0"/>
                  </a:rPr>
                  <a:t>bcm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1596897488"/>
        <c:crosses val="autoZero"/>
        <c:crossBetween val="between"/>
        <c:majorUnit val="500"/>
        <c:dispUnits>
          <c:builtInUnit val="thousands"/>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a:latin typeface="Tenorite" panose="00000500000000000000" pitchFamily="2" charset="0"/>
              </a:rPr>
              <a:t>Ireland_Export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'Export to Ire Figure 20 &amp; 21'!$D$3</c:f>
              <c:strCache>
                <c:ptCount val="1"/>
                <c:pt idx="0">
                  <c:v>2024/25</c:v>
                </c:pt>
              </c:strCache>
              <c:extLst xmlns:c15="http://schemas.microsoft.com/office/drawing/2012/chart"/>
            </c:strRef>
          </c:tx>
          <c:spPr>
            <a:ln w="28575" cap="rnd">
              <a:solidFill>
                <a:schemeClr val="accent1"/>
              </a:solidFill>
              <a:round/>
            </a:ln>
            <a:effectLst/>
          </c:spPr>
          <c:marker>
            <c:symbol val="none"/>
          </c:marker>
          <c:cat>
            <c:numRef>
              <c:f>'Export to Ire Figure 20 &amp; 21'!$C$4:$C$185</c:f>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extLst xmlns:c15="http://schemas.microsoft.com/office/drawing/2012/chart"/>
            </c:numRef>
          </c:cat>
          <c:val>
            <c:numRef>
              <c:f>'Export to Ire Figure 20 &amp; 21'!$D$4:$D$185</c:f>
              <c:numCache>
                <c:formatCode>0</c:formatCode>
                <c:ptCount val="182"/>
                <c:pt idx="0">
                  <c:v>17.2</c:v>
                </c:pt>
                <c:pt idx="1">
                  <c:v>15.7</c:v>
                </c:pt>
                <c:pt idx="2">
                  <c:v>13.3</c:v>
                </c:pt>
                <c:pt idx="3">
                  <c:v>11.7</c:v>
                </c:pt>
                <c:pt idx="4">
                  <c:v>9.3000000000000007</c:v>
                </c:pt>
                <c:pt idx="5">
                  <c:v>11.6</c:v>
                </c:pt>
                <c:pt idx="6">
                  <c:v>16.100000000000001</c:v>
                </c:pt>
                <c:pt idx="7">
                  <c:v>14.7</c:v>
                </c:pt>
                <c:pt idx="8">
                  <c:v>14.2</c:v>
                </c:pt>
                <c:pt idx="9">
                  <c:v>18.7</c:v>
                </c:pt>
                <c:pt idx="10">
                  <c:v>19.3</c:v>
                </c:pt>
                <c:pt idx="11">
                  <c:v>15.7</c:v>
                </c:pt>
                <c:pt idx="12">
                  <c:v>16.7</c:v>
                </c:pt>
                <c:pt idx="13">
                  <c:v>18.5</c:v>
                </c:pt>
                <c:pt idx="14">
                  <c:v>14.8</c:v>
                </c:pt>
                <c:pt idx="15">
                  <c:v>16.899999999999999</c:v>
                </c:pt>
                <c:pt idx="16">
                  <c:v>14.2</c:v>
                </c:pt>
                <c:pt idx="17">
                  <c:v>13.7</c:v>
                </c:pt>
                <c:pt idx="18">
                  <c:v>12.4</c:v>
                </c:pt>
                <c:pt idx="19">
                  <c:v>12</c:v>
                </c:pt>
                <c:pt idx="20">
                  <c:v>14</c:v>
                </c:pt>
                <c:pt idx="21">
                  <c:v>17.600000000000001</c:v>
                </c:pt>
                <c:pt idx="22">
                  <c:v>14</c:v>
                </c:pt>
                <c:pt idx="23">
                  <c:v>14.2</c:v>
                </c:pt>
                <c:pt idx="24">
                  <c:v>15.8</c:v>
                </c:pt>
                <c:pt idx="25">
                  <c:v>14.1</c:v>
                </c:pt>
                <c:pt idx="26">
                  <c:v>13.1</c:v>
                </c:pt>
                <c:pt idx="27">
                  <c:v>17.399999999999999</c:v>
                </c:pt>
                <c:pt idx="28">
                  <c:v>21.4</c:v>
                </c:pt>
                <c:pt idx="29">
                  <c:v>21.1</c:v>
                </c:pt>
                <c:pt idx="30">
                  <c:v>19.600000000000001</c:v>
                </c:pt>
                <c:pt idx="31">
                  <c:v>21.6</c:v>
                </c:pt>
                <c:pt idx="32">
                  <c:v>18.8</c:v>
                </c:pt>
                <c:pt idx="33">
                  <c:v>18.8</c:v>
                </c:pt>
                <c:pt idx="34">
                  <c:v>20.7</c:v>
                </c:pt>
                <c:pt idx="35">
                  <c:v>19.5</c:v>
                </c:pt>
                <c:pt idx="36">
                  <c:v>16.7</c:v>
                </c:pt>
                <c:pt idx="37">
                  <c:v>14.8</c:v>
                </c:pt>
                <c:pt idx="38">
                  <c:v>17.2</c:v>
                </c:pt>
                <c:pt idx="39">
                  <c:v>16</c:v>
                </c:pt>
                <c:pt idx="40">
                  <c:v>18.600000000000001</c:v>
                </c:pt>
                <c:pt idx="41">
                  <c:v>23.5</c:v>
                </c:pt>
                <c:pt idx="42">
                  <c:v>24.7</c:v>
                </c:pt>
                <c:pt idx="43">
                  <c:v>24.6</c:v>
                </c:pt>
                <c:pt idx="44">
                  <c:v>23.1</c:v>
                </c:pt>
                <c:pt idx="45">
                  <c:v>19.5</c:v>
                </c:pt>
                <c:pt idx="46">
                  <c:v>16.399999999999999</c:v>
                </c:pt>
                <c:pt idx="47">
                  <c:v>16.8</c:v>
                </c:pt>
                <c:pt idx="48">
                  <c:v>22.8</c:v>
                </c:pt>
                <c:pt idx="49">
                  <c:v>24.5</c:v>
                </c:pt>
                <c:pt idx="50">
                  <c:v>26</c:v>
                </c:pt>
                <c:pt idx="51">
                  <c:v>24.2</c:v>
                </c:pt>
                <c:pt idx="52">
                  <c:v>23.4</c:v>
                </c:pt>
                <c:pt idx="53">
                  <c:v>12.3</c:v>
                </c:pt>
                <c:pt idx="54">
                  <c:v>12</c:v>
                </c:pt>
                <c:pt idx="55">
                  <c:v>20.399999999999999</c:v>
                </c:pt>
                <c:pt idx="56">
                  <c:v>26.2</c:v>
                </c:pt>
                <c:pt idx="57">
                  <c:v>26</c:v>
                </c:pt>
                <c:pt idx="58">
                  <c:v>17.899999999999999</c:v>
                </c:pt>
                <c:pt idx="59">
                  <c:v>14.9</c:v>
                </c:pt>
                <c:pt idx="60">
                  <c:v>11.9</c:v>
                </c:pt>
                <c:pt idx="61">
                  <c:v>13.8</c:v>
                </c:pt>
                <c:pt idx="62">
                  <c:v>23.9</c:v>
                </c:pt>
                <c:pt idx="63">
                  <c:v>25.2</c:v>
                </c:pt>
                <c:pt idx="64">
                  <c:v>19.3</c:v>
                </c:pt>
                <c:pt idx="65">
                  <c:v>15.9</c:v>
                </c:pt>
                <c:pt idx="66">
                  <c:v>18.100000000000001</c:v>
                </c:pt>
                <c:pt idx="67">
                  <c:v>14.9</c:v>
                </c:pt>
                <c:pt idx="68">
                  <c:v>16.899999999999999</c:v>
                </c:pt>
                <c:pt idx="69">
                  <c:v>25.5</c:v>
                </c:pt>
                <c:pt idx="70">
                  <c:v>27.7</c:v>
                </c:pt>
                <c:pt idx="71">
                  <c:v>29.6</c:v>
                </c:pt>
                <c:pt idx="72">
                  <c:v>29.2</c:v>
                </c:pt>
                <c:pt idx="73">
                  <c:v>26.5</c:v>
                </c:pt>
                <c:pt idx="74">
                  <c:v>18.3</c:v>
                </c:pt>
                <c:pt idx="75">
                  <c:v>13</c:v>
                </c:pt>
                <c:pt idx="76">
                  <c:v>18.399999999999999</c:v>
                </c:pt>
                <c:pt idx="77">
                  <c:v>15.3</c:v>
                </c:pt>
                <c:pt idx="78">
                  <c:v>20.6</c:v>
                </c:pt>
                <c:pt idx="79">
                  <c:v>20.3</c:v>
                </c:pt>
                <c:pt idx="80">
                  <c:v>18</c:v>
                </c:pt>
                <c:pt idx="81">
                  <c:v>13.6</c:v>
                </c:pt>
                <c:pt idx="82">
                  <c:v>14.8</c:v>
                </c:pt>
                <c:pt idx="83">
                  <c:v>17.8</c:v>
                </c:pt>
                <c:pt idx="84">
                  <c:v>14.2</c:v>
                </c:pt>
                <c:pt idx="85">
                  <c:v>13</c:v>
                </c:pt>
                <c:pt idx="86">
                  <c:v>18.600000000000001</c:v>
                </c:pt>
                <c:pt idx="87">
                  <c:v>20.3</c:v>
                </c:pt>
                <c:pt idx="88">
                  <c:v>17.100000000000001</c:v>
                </c:pt>
                <c:pt idx="89">
                  <c:v>13.6</c:v>
                </c:pt>
                <c:pt idx="90">
                  <c:v>14</c:v>
                </c:pt>
                <c:pt idx="91">
                  <c:v>13.5</c:v>
                </c:pt>
                <c:pt idx="92">
                  <c:v>17.7</c:v>
                </c:pt>
                <c:pt idx="93">
                  <c:v>24.5</c:v>
                </c:pt>
                <c:pt idx="94">
                  <c:v>27.3</c:v>
                </c:pt>
                <c:pt idx="95">
                  <c:v>22.7</c:v>
                </c:pt>
                <c:pt idx="96">
                  <c:v>19.399999999999999</c:v>
                </c:pt>
                <c:pt idx="97">
                  <c:v>21.2</c:v>
                </c:pt>
                <c:pt idx="98">
                  <c:v>26.1</c:v>
                </c:pt>
                <c:pt idx="99">
                  <c:v>30.8</c:v>
                </c:pt>
                <c:pt idx="100">
                  <c:v>29.1</c:v>
                </c:pt>
                <c:pt idx="101">
                  <c:v>27</c:v>
                </c:pt>
                <c:pt idx="102">
                  <c:v>24.3</c:v>
                </c:pt>
                <c:pt idx="103">
                  <c:v>15.3</c:v>
                </c:pt>
                <c:pt idx="104">
                  <c:v>18.7</c:v>
                </c:pt>
                <c:pt idx="105">
                  <c:v>21.3</c:v>
                </c:pt>
                <c:pt idx="106">
                  <c:v>19.3</c:v>
                </c:pt>
                <c:pt idx="107">
                  <c:v>17.600000000000001</c:v>
                </c:pt>
                <c:pt idx="108">
                  <c:v>17.5</c:v>
                </c:pt>
                <c:pt idx="109">
                  <c:v>15.9</c:v>
                </c:pt>
                <c:pt idx="110">
                  <c:v>20</c:v>
                </c:pt>
                <c:pt idx="111">
                  <c:v>24.8</c:v>
                </c:pt>
                <c:pt idx="112">
                  <c:v>25.2</c:v>
                </c:pt>
                <c:pt idx="113">
                  <c:v>25.6</c:v>
                </c:pt>
                <c:pt idx="114">
                  <c:v>18</c:v>
                </c:pt>
                <c:pt idx="115">
                  <c:v>18.8</c:v>
                </c:pt>
                <c:pt idx="116">
                  <c:v>19</c:v>
                </c:pt>
                <c:pt idx="117">
                  <c:v>16.2</c:v>
                </c:pt>
                <c:pt idx="118">
                  <c:v>22.7</c:v>
                </c:pt>
                <c:pt idx="119">
                  <c:v>21.3</c:v>
                </c:pt>
                <c:pt idx="120">
                  <c:v>21.4</c:v>
                </c:pt>
                <c:pt idx="121">
                  <c:v>22.5</c:v>
                </c:pt>
                <c:pt idx="122">
                  <c:v>21.9</c:v>
                </c:pt>
                <c:pt idx="123">
                  <c:v>14.9</c:v>
                </c:pt>
                <c:pt idx="124">
                  <c:v>17.8</c:v>
                </c:pt>
                <c:pt idx="125">
                  <c:v>14.7</c:v>
                </c:pt>
                <c:pt idx="126">
                  <c:v>15.9</c:v>
                </c:pt>
                <c:pt idx="127">
                  <c:v>21.3</c:v>
                </c:pt>
                <c:pt idx="128">
                  <c:v>20.100000000000001</c:v>
                </c:pt>
                <c:pt idx="129">
                  <c:v>21.9</c:v>
                </c:pt>
                <c:pt idx="130">
                  <c:v>22.2</c:v>
                </c:pt>
                <c:pt idx="131">
                  <c:v>19</c:v>
                </c:pt>
                <c:pt idx="132">
                  <c:v>21.6</c:v>
                </c:pt>
                <c:pt idx="133">
                  <c:v>20</c:v>
                </c:pt>
                <c:pt idx="134">
                  <c:v>19.5</c:v>
                </c:pt>
                <c:pt idx="135">
                  <c:v>20.5</c:v>
                </c:pt>
                <c:pt idx="136">
                  <c:v>21.1</c:v>
                </c:pt>
                <c:pt idx="137">
                  <c:v>17.100000000000001</c:v>
                </c:pt>
                <c:pt idx="138">
                  <c:v>15</c:v>
                </c:pt>
                <c:pt idx="139">
                  <c:v>17.899999999999999</c:v>
                </c:pt>
                <c:pt idx="140">
                  <c:v>16.3</c:v>
                </c:pt>
                <c:pt idx="141">
                  <c:v>16.100000000000001</c:v>
                </c:pt>
                <c:pt idx="142">
                  <c:v>14</c:v>
                </c:pt>
                <c:pt idx="143">
                  <c:v>13.9</c:v>
                </c:pt>
                <c:pt idx="144">
                  <c:v>12.9</c:v>
                </c:pt>
                <c:pt idx="145">
                  <c:v>12.8</c:v>
                </c:pt>
                <c:pt idx="146">
                  <c:v>14.3</c:v>
                </c:pt>
                <c:pt idx="147">
                  <c:v>18.7</c:v>
                </c:pt>
                <c:pt idx="148">
                  <c:v>18.7</c:v>
                </c:pt>
                <c:pt idx="149">
                  <c:v>22.5</c:v>
                </c:pt>
                <c:pt idx="150">
                  <c:v>20</c:v>
                </c:pt>
                <c:pt idx="151">
                  <c:v>21.1</c:v>
                </c:pt>
                <c:pt idx="152">
                  <c:v>17.100000000000001</c:v>
                </c:pt>
                <c:pt idx="153">
                  <c:v>21.4</c:v>
                </c:pt>
                <c:pt idx="154">
                  <c:v>16.7</c:v>
                </c:pt>
                <c:pt idx="155">
                  <c:v>14</c:v>
                </c:pt>
                <c:pt idx="156">
                  <c:v>17.399999999999999</c:v>
                </c:pt>
                <c:pt idx="157">
                  <c:v>19.5</c:v>
                </c:pt>
                <c:pt idx="158">
                  <c:v>15.4</c:v>
                </c:pt>
                <c:pt idx="159">
                  <c:v>15.7</c:v>
                </c:pt>
                <c:pt idx="160">
                  <c:v>16.2</c:v>
                </c:pt>
                <c:pt idx="161">
                  <c:v>19.7</c:v>
                </c:pt>
                <c:pt idx="162">
                  <c:v>19.600000000000001</c:v>
                </c:pt>
                <c:pt idx="163">
                  <c:v>23.1</c:v>
                </c:pt>
                <c:pt idx="164">
                  <c:v>20.6</c:v>
                </c:pt>
                <c:pt idx="165">
                  <c:v>20.100000000000001</c:v>
                </c:pt>
                <c:pt idx="166">
                  <c:v>18.2</c:v>
                </c:pt>
                <c:pt idx="167">
                  <c:v>18.399999999999999</c:v>
                </c:pt>
                <c:pt idx="168">
                  <c:v>18.2</c:v>
                </c:pt>
                <c:pt idx="169">
                  <c:v>18</c:v>
                </c:pt>
                <c:pt idx="170">
                  <c:v>15.4</c:v>
                </c:pt>
                <c:pt idx="171">
                  <c:v>16</c:v>
                </c:pt>
                <c:pt idx="172">
                  <c:v>12</c:v>
                </c:pt>
                <c:pt idx="173">
                  <c:v>12.7</c:v>
                </c:pt>
                <c:pt idx="174">
                  <c:v>17.3</c:v>
                </c:pt>
                <c:pt idx="175">
                  <c:v>18.399999999999999</c:v>
                </c:pt>
                <c:pt idx="176">
                  <c:v>16.2</c:v>
                </c:pt>
                <c:pt idx="177">
                  <c:v>13.3</c:v>
                </c:pt>
                <c:pt idx="178">
                  <c:v>14.6</c:v>
                </c:pt>
                <c:pt idx="179">
                  <c:v>11.9</c:v>
                </c:pt>
                <c:pt idx="180">
                  <c:v>14.2</c:v>
                </c:pt>
                <c:pt idx="181">
                  <c:v>15.2</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2-096E-4B74-950C-D546D04A210A}"/>
            </c:ext>
          </c:extLst>
        </c:ser>
        <c:ser>
          <c:idx val="1"/>
          <c:order val="1"/>
          <c:tx>
            <c:strRef>
              <c:f>'Export to Ire Figure 20 &amp; 21'!$E$3</c:f>
              <c:strCache>
                <c:ptCount val="1"/>
                <c:pt idx="0">
                  <c:v>2025/26</c:v>
                </c:pt>
              </c:strCache>
              <c:extLst xmlns:c15="http://schemas.microsoft.com/office/drawing/2012/chart"/>
            </c:strRef>
          </c:tx>
          <c:spPr>
            <a:ln w="28575" cap="rnd">
              <a:solidFill>
                <a:schemeClr val="accent2"/>
              </a:solidFill>
              <a:round/>
            </a:ln>
            <a:effectLst/>
          </c:spPr>
          <c:marker>
            <c:symbol val="none"/>
          </c:marker>
          <c:cat>
            <c:numRef>
              <c:f>'Export to Ire Figure 20 &amp; 21'!$C$4:$C$185</c:f>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extLst xmlns:c15="http://schemas.microsoft.com/office/drawing/2012/chart"/>
            </c:numRef>
          </c:cat>
          <c:val>
            <c:numRef>
              <c:f>'Export to Ire Figure 20 &amp; 21'!$E$4:$E$185</c:f>
              <c:numCache>
                <c:formatCode>0</c:formatCode>
                <c:ptCount val="182"/>
                <c:pt idx="0">
                  <c:v>11.26</c:v>
                </c:pt>
                <c:pt idx="1">
                  <c:v>12.32</c:v>
                </c:pt>
                <c:pt idx="2">
                  <c:v>12.19</c:v>
                </c:pt>
                <c:pt idx="3">
                  <c:v>10.77</c:v>
                </c:pt>
                <c:pt idx="4">
                  <c:v>10.77</c:v>
                </c:pt>
                <c:pt idx="5">
                  <c:v>12.69</c:v>
                </c:pt>
                <c:pt idx="6">
                  <c:v>16.63</c:v>
                </c:pt>
                <c:pt idx="7">
                  <c:v>14.82</c:v>
                </c:pt>
                <c:pt idx="8">
                  <c:v>16.23</c:v>
                </c:pt>
                <c:pt idx="9">
                  <c:v>18.64</c:v>
                </c:pt>
                <c:pt idx="10">
                  <c:v>17.54</c:v>
                </c:pt>
                <c:pt idx="11">
                  <c:v>16.25</c:v>
                </c:pt>
                <c:pt idx="12">
                  <c:v>19.809999999999999</c:v>
                </c:pt>
                <c:pt idx="13">
                  <c:v>20.29</c:v>
                </c:pt>
                <c:pt idx="14">
                  <c:v>19.899999999999999</c:v>
                </c:pt>
                <c:pt idx="15">
                  <c:v>20.55</c:v>
                </c:pt>
                <c:pt idx="16">
                  <c:v>16.79</c:v>
                </c:pt>
                <c:pt idx="17">
                  <c:v>11.57</c:v>
                </c:pt>
                <c:pt idx="18">
                  <c:v>13.42</c:v>
                </c:pt>
                <c:pt idx="19">
                  <c:v>17.059999999999999</c:v>
                </c:pt>
                <c:pt idx="20">
                  <c:v>16.52</c:v>
                </c:pt>
                <c:pt idx="21">
                  <c:v>19.03</c:v>
                </c:pt>
                <c:pt idx="22">
                  <c:v>15.29</c:v>
                </c:pt>
                <c:pt idx="23">
                  <c:v>14.35</c:v>
                </c:pt>
                <c:pt idx="24">
                  <c:v>12.1</c:v>
                </c:pt>
                <c:pt idx="25">
                  <c:v>12.4</c:v>
                </c:pt>
                <c:pt idx="26">
                  <c:v>14.86</c:v>
                </c:pt>
                <c:pt idx="27">
                  <c:v>13.68</c:v>
                </c:pt>
                <c:pt idx="28">
                  <c:v>19.329999999999998</c:v>
                </c:pt>
                <c:pt idx="29">
                  <c:v>17.54</c:v>
                </c:pt>
                <c:pt idx="30">
                  <c:v>14.58</c:v>
                </c:pt>
                <c:pt idx="31">
                  <c:v>12.38</c:v>
                </c:pt>
                <c:pt idx="32">
                  <c:v>12.81</c:v>
                </c:pt>
                <c:pt idx="33">
                  <c:v>13.24</c:v>
                </c:pt>
                <c:pt idx="34">
                  <c:v>18.38</c:v>
                </c:pt>
                <c:pt idx="35">
                  <c:v>20.3</c:v>
                </c:pt>
                <c:pt idx="36">
                  <c:v>17.48</c:v>
                </c:pt>
                <c:pt idx="37">
                  <c:v>16.75</c:v>
                </c:pt>
                <c:pt idx="38">
                  <c:v>14.69</c:v>
                </c:pt>
                <c:pt idx="39">
                  <c:v>17.53</c:v>
                </c:pt>
                <c:pt idx="40">
                  <c:v>19.84</c:v>
                </c:pt>
                <c:pt idx="41">
                  <c:v>15.93</c:v>
                </c:pt>
                <c:pt idx="42">
                  <c:v>19.55</c:v>
                </c:pt>
                <c:pt idx="43">
                  <c:v>17.46</c:v>
                </c:pt>
                <c:pt idx="44">
                  <c:v>14.1</c:v>
                </c:pt>
                <c:pt idx="45">
                  <c:v>17.5</c:v>
                </c:pt>
                <c:pt idx="46">
                  <c:v>17.59</c:v>
                </c:pt>
                <c:pt idx="47">
                  <c:v>23.9</c:v>
                </c:pt>
                <c:pt idx="48">
                  <c:v>21.14</c:v>
                </c:pt>
                <c:pt idx="49">
                  <c:v>23.88</c:v>
                </c:pt>
                <c:pt idx="50">
                  <c:v>26.39</c:v>
                </c:pt>
                <c:pt idx="51">
                  <c:v>26.14</c:v>
                </c:pt>
                <c:pt idx="52">
                  <c:v>19.489999999999998</c:v>
                </c:pt>
                <c:pt idx="53">
                  <c:v>15.59</c:v>
                </c:pt>
                <c:pt idx="54">
                  <c:v>19.61</c:v>
                </c:pt>
                <c:pt idx="55">
                  <c:v>24.16</c:v>
                </c:pt>
                <c:pt idx="56">
                  <c:v>19.600000000000001</c:v>
                </c:pt>
                <c:pt idx="57">
                  <c:v>15.21</c:v>
                </c:pt>
                <c:pt idx="58">
                  <c:v>17.78</c:v>
                </c:pt>
                <c:pt idx="59">
                  <c:v>19.59</c:v>
                </c:pt>
                <c:pt idx="60">
                  <c:v>18.690000000000001</c:v>
                </c:pt>
                <c:pt idx="61">
                  <c:v>21.96</c:v>
                </c:pt>
                <c:pt idx="62">
                  <c:v>19.43</c:v>
                </c:pt>
                <c:pt idx="63">
                  <c:v>21.33</c:v>
                </c:pt>
                <c:pt idx="64">
                  <c:v>21.35</c:v>
                </c:pt>
                <c:pt idx="65">
                  <c:v>17.010000000000002</c:v>
                </c:pt>
                <c:pt idx="66">
                  <c:v>15.25</c:v>
                </c:pt>
                <c:pt idx="67">
                  <c:v>15.08</c:v>
                </c:pt>
                <c:pt idx="68">
                  <c:v>16.829999999999998</c:v>
                </c:pt>
                <c:pt idx="69">
                  <c:v>14</c:v>
                </c:pt>
                <c:pt idx="70">
                  <c:v>14.95</c:v>
                </c:pt>
                <c:pt idx="71">
                  <c:v>19.29</c:v>
                </c:pt>
                <c:pt idx="72">
                  <c:v>17.440000000000001</c:v>
                </c:pt>
                <c:pt idx="73">
                  <c:v>14.34</c:v>
                </c:pt>
                <c:pt idx="74">
                  <c:v>13.45</c:v>
                </c:pt>
                <c:pt idx="75">
                  <c:v>23.12</c:v>
                </c:pt>
                <c:pt idx="76">
                  <c:v>21.44</c:v>
                </c:pt>
                <c:pt idx="77">
                  <c:v>16.95</c:v>
                </c:pt>
                <c:pt idx="78">
                  <c:v>17.079999999999998</c:v>
                </c:pt>
                <c:pt idx="79">
                  <c:v>16.68</c:v>
                </c:pt>
                <c:pt idx="80">
                  <c:v>18.309999999999999</c:v>
                </c:pt>
                <c:pt idx="81">
                  <c:v>18.57</c:v>
                </c:pt>
                <c:pt idx="82">
                  <c:v>21.97</c:v>
                </c:pt>
                <c:pt idx="83">
                  <c:v>19.059999999999999</c:v>
                </c:pt>
                <c:pt idx="84">
                  <c:v>16.28</c:v>
                </c:pt>
                <c:pt idx="85">
                  <c:v>14.39</c:v>
                </c:pt>
                <c:pt idx="86">
                  <c:v>16.89</c:v>
                </c:pt>
                <c:pt idx="87">
                  <c:v>16.53</c:v>
                </c:pt>
                <c:pt idx="88">
                  <c:v>20.55</c:v>
                </c:pt>
                <c:pt idx="89">
                  <c:v>22.08</c:v>
                </c:pt>
                <c:pt idx="90">
                  <c:v>21.96</c:v>
                </c:pt>
                <c:pt idx="91">
                  <c:v>21.37</c:v>
                </c:pt>
                <c:pt idx="92">
                  <c:v>15.88</c:v>
                </c:pt>
                <c:pt idx="93">
                  <c:v>19.04</c:v>
                </c:pt>
                <c:pt idx="94">
                  <c:v>21.16</c:v>
                </c:pt>
                <c:pt idx="95">
                  <c:v>24.57</c:v>
                </c:pt>
                <c:pt idx="96">
                  <c:v>26.75</c:v>
                </c:pt>
                <c:pt idx="97">
                  <c:v>23.8</c:v>
                </c:pt>
                <c:pt idx="98">
                  <c:v>24.25</c:v>
                </c:pt>
                <c:pt idx="99">
                  <c:v>27.19</c:v>
                </c:pt>
                <c:pt idx="100">
                  <c:v>23.9</c:v>
                </c:pt>
                <c:pt idx="101">
                  <c:v>20.16</c:v>
                </c:pt>
                <c:pt idx="102">
                  <c:v>14.37</c:v>
                </c:pt>
                <c:pt idx="103">
                  <c:v>20.51</c:v>
                </c:pt>
                <c:pt idx="104">
                  <c:v>22.35</c:v>
                </c:pt>
                <c:pt idx="105">
                  <c:v>21.84</c:v>
                </c:pt>
                <c:pt idx="106">
                  <c:v>22.79</c:v>
                </c:pt>
                <c:pt idx="107">
                  <c:v>23.65</c:v>
                </c:pt>
                <c:pt idx="108">
                  <c:v>23.41</c:v>
                </c:pt>
                <c:pt idx="109">
                  <c:v>20.079999999999998</c:v>
                </c:pt>
                <c:pt idx="110">
                  <c:v>23.61</c:v>
                </c:pt>
                <c:pt idx="111">
                  <c:v>19.579999999999998</c:v>
                </c:pt>
                <c:pt idx="112">
                  <c:v>22.24</c:v>
                </c:pt>
                <c:pt idx="113">
                  <c:v>25.92</c:v>
                </c:pt>
                <c:pt idx="114">
                  <c:v>18.87</c:v>
                </c:pt>
                <c:pt idx="115">
                  <c:v>16.64</c:v>
                </c:pt>
                <c:pt idx="116">
                  <c:v>19.45</c:v>
                </c:pt>
                <c:pt idx="117">
                  <c:v>21.75</c:v>
                </c:pt>
                <c:pt idx="118">
                  <c:v>18.64</c:v>
                </c:pt>
                <c:pt idx="119">
                  <c:v>20.13</c:v>
                </c:pt>
                <c:pt idx="120">
                  <c:v>20.04</c:v>
                </c:pt>
                <c:pt idx="121">
                  <c:v>20.69</c:v>
                </c:pt>
                <c:pt idx="122">
                  <c:v>21.56</c:v>
                </c:pt>
                <c:pt idx="123">
                  <c:v>19.73</c:v>
                </c:pt>
                <c:pt idx="124">
                  <c:v>16.54</c:v>
                </c:pt>
                <c:pt idx="125">
                  <c:v>17.850000000000001</c:v>
                </c:pt>
                <c:pt idx="126">
                  <c:v>18.190000000000001</c:v>
                </c:pt>
                <c:pt idx="127">
                  <c:v>18.309999999999999</c:v>
                </c:pt>
                <c:pt idx="128">
                  <c:v>19.829999999999998</c:v>
                </c:pt>
                <c:pt idx="129">
                  <c:v>22.2</c:v>
                </c:pt>
                <c:pt idx="130">
                  <c:v>22.23</c:v>
                </c:pt>
                <c:pt idx="131">
                  <c:v>21.63</c:v>
                </c:pt>
                <c:pt idx="132">
                  <c:v>21.76</c:v>
                </c:pt>
                <c:pt idx="133">
                  <c:v>20.03</c:v>
                </c:pt>
                <c:pt idx="134">
                  <c:v>18.739999999999998</c:v>
                </c:pt>
                <c:pt idx="135">
                  <c:v>20.98</c:v>
                </c:pt>
                <c:pt idx="136">
                  <c:v>19.54</c:v>
                </c:pt>
                <c:pt idx="137">
                  <c:v>15.67</c:v>
                </c:pt>
                <c:pt idx="138">
                  <c:v>19.27</c:v>
                </c:pt>
                <c:pt idx="139">
                  <c:v>20.7</c:v>
                </c:pt>
                <c:pt idx="140">
                  <c:v>21.97</c:v>
                </c:pt>
                <c:pt idx="141">
                  <c:v>19.93</c:v>
                </c:pt>
                <c:pt idx="142">
                  <c:v>15.39</c:v>
                </c:pt>
                <c:pt idx="143">
                  <c:v>14.18</c:v>
                </c:pt>
                <c:pt idx="144">
                  <c:v>12.45</c:v>
                </c:pt>
                <c:pt idx="145">
                  <c:v>16.54</c:v>
                </c:pt>
                <c:pt idx="146">
                  <c:v>15.44</c:v>
                </c:pt>
                <c:pt idx="147">
                  <c:v>18.05</c:v>
                </c:pt>
                <c:pt idx="148">
                  <c:v>16.57</c:v>
                </c:pt>
                <c:pt idx="149">
                  <c:v>20.04</c:v>
                </c:pt>
                <c:pt idx="150">
                  <c:v>16.36</c:v>
                </c:pt>
                <c:pt idx="151">
                  <c:v>13.03</c:v>
                </c:pt>
                <c:pt idx="152">
                  <c:v>17.260000000000002</c:v>
                </c:pt>
                <c:pt idx="153">
                  <c:v>20.149999999999999</c:v>
                </c:pt>
                <c:pt idx="154">
                  <c:v>17.829999999999998</c:v>
                </c:pt>
                <c:pt idx="155">
                  <c:v>19.809999999999999</c:v>
                </c:pt>
                <c:pt idx="156">
                  <c:v>19.37</c:v>
                </c:pt>
                <c:pt idx="157">
                  <c:v>14.8</c:v>
                </c:pt>
                <c:pt idx="158">
                  <c:v>15.89</c:v>
                </c:pt>
                <c:pt idx="159">
                  <c:v>18.59</c:v>
                </c:pt>
                <c:pt idx="160">
                  <c:v>14.87</c:v>
                </c:pt>
                <c:pt idx="161">
                  <c:v>14.42</c:v>
                </c:pt>
                <c:pt idx="162">
                  <c:v>15.49</c:v>
                </c:pt>
                <c:pt idx="163">
                  <c:v>18.75</c:v>
                </c:pt>
                <c:pt idx="164">
                  <c:v>17.18</c:v>
                </c:pt>
                <c:pt idx="165">
                  <c:v>13.45</c:v>
                </c:pt>
                <c:pt idx="166">
                  <c:v>14.83</c:v>
                </c:pt>
                <c:pt idx="167">
                  <c:v>14.97</c:v>
                </c:pt>
                <c:pt idx="168">
                  <c:v>18.87</c:v>
                </c:pt>
                <c:pt idx="169">
                  <c:v>19.05</c:v>
                </c:pt>
                <c:pt idx="170">
                  <c:v>20.100000000000001</c:v>
                </c:pt>
                <c:pt idx="171">
                  <c:v>16.95</c:v>
                </c:pt>
                <c:pt idx="172">
                  <c:v>17.59</c:v>
                </c:pt>
                <c:pt idx="173">
                  <c:v>17.09</c:v>
                </c:pt>
                <c:pt idx="174">
                  <c:v>13.94</c:v>
                </c:pt>
                <c:pt idx="175">
                  <c:v>15.4</c:v>
                </c:pt>
                <c:pt idx="176">
                  <c:v>19.97</c:v>
                </c:pt>
                <c:pt idx="177">
                  <c:v>17.12</c:v>
                </c:pt>
                <c:pt idx="178">
                  <c:v>13.3</c:v>
                </c:pt>
                <c:pt idx="179">
                  <c:v>12.69</c:v>
                </c:pt>
                <c:pt idx="180">
                  <c:v>16.41</c:v>
                </c:pt>
                <c:pt idx="181">
                  <c:v>17.13</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3-096E-4B74-950C-D546D04A210A}"/>
            </c:ext>
          </c:extLst>
        </c:ser>
        <c:dLbls>
          <c:showLegendKey val="0"/>
          <c:showVal val="0"/>
          <c:showCatName val="0"/>
          <c:showSerName val="0"/>
          <c:showPercent val="0"/>
          <c:showBubbleSize val="0"/>
        </c:dLbls>
        <c:smooth val="0"/>
        <c:axId val="1596897488"/>
        <c:axId val="1596886928"/>
        <c:extLst>
          <c:ext xmlns:c15="http://schemas.microsoft.com/office/drawing/2012/chart" uri="{02D57815-91ED-43cb-92C2-25804820EDAC}">
            <c15:filteredLineSeries>
              <c15:ser>
                <c:idx val="2"/>
                <c:order val="2"/>
                <c:tx>
                  <c:strRef>
                    <c:extLst>
                      <c:ext uri="{02D57815-91ED-43cb-92C2-25804820EDAC}">
                        <c15:formulaRef>
                          <c15:sqref>'Export to Ire Figure 20 &amp; 21'!$F$3</c15:sqref>
                        </c15:formulaRef>
                      </c:ext>
                    </c:extLst>
                    <c:strCache>
                      <c:ptCount val="1"/>
                      <c:pt idx="0">
                        <c:v> 2024/25</c:v>
                      </c:pt>
                    </c:strCache>
                  </c:strRef>
                </c:tx>
                <c:spPr>
                  <a:ln w="28575" cap="rnd">
                    <a:solidFill>
                      <a:schemeClr val="accent3"/>
                    </a:solidFill>
                    <a:round/>
                  </a:ln>
                  <a:effectLst/>
                </c:spPr>
                <c:marker>
                  <c:symbol val="none"/>
                </c:marker>
                <c:cat>
                  <c:numRef>
                    <c:extLst>
                      <c:ext uri="{02D57815-91ED-43cb-92C2-25804820EDAC}">
                        <c15:formulaRef>
                          <c15:sqref>'Export to Ire Figure 20 &amp; 21'!$C$4:$C$185</c15:sqref>
                        </c15:formulaRef>
                      </c:ext>
                    </c:extLst>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extLst>
                      <c:ext uri="{02D57815-91ED-43cb-92C2-25804820EDAC}">
                        <c15:formulaRef>
                          <c15:sqref>'Export to Ire Figure 20 &amp; 21'!$F$4:$F$185</c15:sqref>
                        </c15:formulaRef>
                      </c:ext>
                    </c:extLst>
                    <c:numCache>
                      <c:formatCode>0</c:formatCode>
                      <c:ptCount val="182"/>
                      <c:pt idx="0">
                        <c:v>17.2</c:v>
                      </c:pt>
                      <c:pt idx="1">
                        <c:v>32.9</c:v>
                      </c:pt>
                      <c:pt idx="2">
                        <c:v>46.2</c:v>
                      </c:pt>
                      <c:pt idx="3">
                        <c:v>57.900000000000006</c:v>
                      </c:pt>
                      <c:pt idx="4">
                        <c:v>67.2</c:v>
                      </c:pt>
                      <c:pt idx="5">
                        <c:v>78.8</c:v>
                      </c:pt>
                      <c:pt idx="6">
                        <c:v>94.9</c:v>
                      </c:pt>
                      <c:pt idx="7">
                        <c:v>109.60000000000001</c:v>
                      </c:pt>
                      <c:pt idx="8">
                        <c:v>123.80000000000001</c:v>
                      </c:pt>
                      <c:pt idx="9">
                        <c:v>142.5</c:v>
                      </c:pt>
                      <c:pt idx="10">
                        <c:v>161.80000000000001</c:v>
                      </c:pt>
                      <c:pt idx="11">
                        <c:v>177.5</c:v>
                      </c:pt>
                      <c:pt idx="12">
                        <c:v>194.2</c:v>
                      </c:pt>
                      <c:pt idx="13">
                        <c:v>212.7</c:v>
                      </c:pt>
                      <c:pt idx="14">
                        <c:v>227.5</c:v>
                      </c:pt>
                      <c:pt idx="15">
                        <c:v>244.4</c:v>
                      </c:pt>
                      <c:pt idx="16">
                        <c:v>258.60000000000002</c:v>
                      </c:pt>
                      <c:pt idx="17">
                        <c:v>272.3</c:v>
                      </c:pt>
                      <c:pt idx="18">
                        <c:v>284.7</c:v>
                      </c:pt>
                      <c:pt idx="19">
                        <c:v>296.7</c:v>
                      </c:pt>
                      <c:pt idx="20">
                        <c:v>310.7</c:v>
                      </c:pt>
                      <c:pt idx="21">
                        <c:v>328.3</c:v>
                      </c:pt>
                      <c:pt idx="22">
                        <c:v>342.3</c:v>
                      </c:pt>
                      <c:pt idx="23">
                        <c:v>356.5</c:v>
                      </c:pt>
                      <c:pt idx="24">
                        <c:v>372.3</c:v>
                      </c:pt>
                      <c:pt idx="25">
                        <c:v>386.40000000000003</c:v>
                      </c:pt>
                      <c:pt idx="26">
                        <c:v>399.50000000000006</c:v>
                      </c:pt>
                      <c:pt idx="27">
                        <c:v>416.90000000000003</c:v>
                      </c:pt>
                      <c:pt idx="28">
                        <c:v>438.3</c:v>
                      </c:pt>
                      <c:pt idx="29">
                        <c:v>459.40000000000003</c:v>
                      </c:pt>
                      <c:pt idx="30">
                        <c:v>479.00000000000006</c:v>
                      </c:pt>
                      <c:pt idx="31">
                        <c:v>500.60000000000008</c:v>
                      </c:pt>
                      <c:pt idx="32">
                        <c:v>519.40000000000009</c:v>
                      </c:pt>
                      <c:pt idx="33">
                        <c:v>538.20000000000005</c:v>
                      </c:pt>
                      <c:pt idx="34">
                        <c:v>558.90000000000009</c:v>
                      </c:pt>
                      <c:pt idx="35">
                        <c:v>578.40000000000009</c:v>
                      </c:pt>
                      <c:pt idx="36">
                        <c:v>595.10000000000014</c:v>
                      </c:pt>
                      <c:pt idx="37">
                        <c:v>609.90000000000009</c:v>
                      </c:pt>
                      <c:pt idx="38">
                        <c:v>627.10000000000014</c:v>
                      </c:pt>
                      <c:pt idx="39">
                        <c:v>643.10000000000014</c:v>
                      </c:pt>
                      <c:pt idx="40">
                        <c:v>661.70000000000016</c:v>
                      </c:pt>
                      <c:pt idx="41">
                        <c:v>685.20000000000016</c:v>
                      </c:pt>
                      <c:pt idx="42">
                        <c:v>709.9000000000002</c:v>
                      </c:pt>
                      <c:pt idx="43">
                        <c:v>734.50000000000023</c:v>
                      </c:pt>
                      <c:pt idx="44">
                        <c:v>757.60000000000025</c:v>
                      </c:pt>
                      <c:pt idx="45">
                        <c:v>777.10000000000025</c:v>
                      </c:pt>
                      <c:pt idx="46">
                        <c:v>793.50000000000023</c:v>
                      </c:pt>
                      <c:pt idx="47">
                        <c:v>810.30000000000018</c:v>
                      </c:pt>
                      <c:pt idx="48">
                        <c:v>833.10000000000014</c:v>
                      </c:pt>
                      <c:pt idx="49">
                        <c:v>857.60000000000014</c:v>
                      </c:pt>
                      <c:pt idx="50">
                        <c:v>883.60000000000014</c:v>
                      </c:pt>
                      <c:pt idx="51">
                        <c:v>907.80000000000018</c:v>
                      </c:pt>
                      <c:pt idx="52">
                        <c:v>931.20000000000016</c:v>
                      </c:pt>
                      <c:pt idx="53">
                        <c:v>943.50000000000011</c:v>
                      </c:pt>
                      <c:pt idx="54">
                        <c:v>955.50000000000011</c:v>
                      </c:pt>
                      <c:pt idx="55">
                        <c:v>975.90000000000009</c:v>
                      </c:pt>
                      <c:pt idx="56">
                        <c:v>1002.1000000000001</c:v>
                      </c:pt>
                      <c:pt idx="57">
                        <c:v>1028.1000000000001</c:v>
                      </c:pt>
                      <c:pt idx="58">
                        <c:v>1046.0000000000002</c:v>
                      </c:pt>
                      <c:pt idx="59">
                        <c:v>1060.9000000000003</c:v>
                      </c:pt>
                      <c:pt idx="60">
                        <c:v>1072.8000000000004</c:v>
                      </c:pt>
                      <c:pt idx="61">
                        <c:v>1086.6000000000004</c:v>
                      </c:pt>
                      <c:pt idx="62">
                        <c:v>1110.5000000000005</c:v>
                      </c:pt>
                      <c:pt idx="63">
                        <c:v>1135.7000000000005</c:v>
                      </c:pt>
                      <c:pt idx="64">
                        <c:v>1155.0000000000005</c:v>
                      </c:pt>
                      <c:pt idx="65">
                        <c:v>1170.9000000000005</c:v>
                      </c:pt>
                      <c:pt idx="66">
                        <c:v>1189.0000000000005</c:v>
                      </c:pt>
                      <c:pt idx="67">
                        <c:v>1203.9000000000005</c:v>
                      </c:pt>
                      <c:pt idx="68">
                        <c:v>1220.8000000000006</c:v>
                      </c:pt>
                      <c:pt idx="69">
                        <c:v>1246.3000000000006</c:v>
                      </c:pt>
                      <c:pt idx="70">
                        <c:v>1274.0000000000007</c:v>
                      </c:pt>
                      <c:pt idx="71">
                        <c:v>1303.6000000000006</c:v>
                      </c:pt>
                      <c:pt idx="72">
                        <c:v>1332.8000000000006</c:v>
                      </c:pt>
                      <c:pt idx="73">
                        <c:v>1359.3000000000006</c:v>
                      </c:pt>
                      <c:pt idx="74">
                        <c:v>1377.6000000000006</c:v>
                      </c:pt>
                      <c:pt idx="75">
                        <c:v>1390.6000000000006</c:v>
                      </c:pt>
                      <c:pt idx="76">
                        <c:v>1409.0000000000007</c:v>
                      </c:pt>
                      <c:pt idx="77">
                        <c:v>1424.3000000000006</c:v>
                      </c:pt>
                      <c:pt idx="78">
                        <c:v>1444.9000000000005</c:v>
                      </c:pt>
                      <c:pt idx="79">
                        <c:v>1465.2000000000005</c:v>
                      </c:pt>
                      <c:pt idx="80">
                        <c:v>1483.2000000000005</c:v>
                      </c:pt>
                      <c:pt idx="81">
                        <c:v>1496.8000000000004</c:v>
                      </c:pt>
                      <c:pt idx="82">
                        <c:v>1511.6000000000004</c:v>
                      </c:pt>
                      <c:pt idx="83">
                        <c:v>1529.4000000000003</c:v>
                      </c:pt>
                      <c:pt idx="84">
                        <c:v>1543.6000000000004</c:v>
                      </c:pt>
                      <c:pt idx="85">
                        <c:v>1556.6000000000004</c:v>
                      </c:pt>
                      <c:pt idx="86">
                        <c:v>1575.2000000000003</c:v>
                      </c:pt>
                      <c:pt idx="87">
                        <c:v>1595.5000000000002</c:v>
                      </c:pt>
                      <c:pt idx="88">
                        <c:v>1612.6000000000001</c:v>
                      </c:pt>
                      <c:pt idx="89">
                        <c:v>1626.2</c:v>
                      </c:pt>
                      <c:pt idx="90">
                        <c:v>1640.2</c:v>
                      </c:pt>
                      <c:pt idx="91">
                        <c:v>1653.7</c:v>
                      </c:pt>
                      <c:pt idx="92">
                        <c:v>1671.4</c:v>
                      </c:pt>
                      <c:pt idx="93">
                        <c:v>1695.9</c:v>
                      </c:pt>
                      <c:pt idx="94">
                        <c:v>1723.2</c:v>
                      </c:pt>
                      <c:pt idx="95">
                        <c:v>1745.9</c:v>
                      </c:pt>
                      <c:pt idx="96">
                        <c:v>1765.3000000000002</c:v>
                      </c:pt>
                      <c:pt idx="97">
                        <c:v>1786.5000000000002</c:v>
                      </c:pt>
                      <c:pt idx="98">
                        <c:v>1812.6000000000001</c:v>
                      </c:pt>
                      <c:pt idx="99">
                        <c:v>1843.4</c:v>
                      </c:pt>
                      <c:pt idx="100">
                        <c:v>1872.5</c:v>
                      </c:pt>
                      <c:pt idx="101">
                        <c:v>1899.5</c:v>
                      </c:pt>
                      <c:pt idx="102">
                        <c:v>1923.8</c:v>
                      </c:pt>
                      <c:pt idx="103">
                        <c:v>1939.1</c:v>
                      </c:pt>
                      <c:pt idx="104">
                        <c:v>1957.8</c:v>
                      </c:pt>
                      <c:pt idx="105">
                        <c:v>1979.1</c:v>
                      </c:pt>
                      <c:pt idx="106">
                        <c:v>1998.3999999999999</c:v>
                      </c:pt>
                      <c:pt idx="107">
                        <c:v>2015.9999999999998</c:v>
                      </c:pt>
                      <c:pt idx="108">
                        <c:v>2033.4999999999998</c:v>
                      </c:pt>
                      <c:pt idx="109">
                        <c:v>2049.3999999999996</c:v>
                      </c:pt>
                      <c:pt idx="110">
                        <c:v>2069.3999999999996</c:v>
                      </c:pt>
                      <c:pt idx="111">
                        <c:v>2094.1999999999998</c:v>
                      </c:pt>
                      <c:pt idx="112">
                        <c:v>2119.3999999999996</c:v>
                      </c:pt>
                      <c:pt idx="113">
                        <c:v>2144.9999999999995</c:v>
                      </c:pt>
                      <c:pt idx="114">
                        <c:v>2162.9999999999995</c:v>
                      </c:pt>
                      <c:pt idx="115">
                        <c:v>2181.7999999999997</c:v>
                      </c:pt>
                      <c:pt idx="116">
                        <c:v>2200.7999999999997</c:v>
                      </c:pt>
                      <c:pt idx="117">
                        <c:v>2216.9999999999995</c:v>
                      </c:pt>
                      <c:pt idx="118">
                        <c:v>2239.6999999999994</c:v>
                      </c:pt>
                      <c:pt idx="119">
                        <c:v>2260.9999999999995</c:v>
                      </c:pt>
                      <c:pt idx="120">
                        <c:v>2282.3999999999996</c:v>
                      </c:pt>
                      <c:pt idx="121">
                        <c:v>2304.8999999999996</c:v>
                      </c:pt>
                      <c:pt idx="122">
                        <c:v>2326.7999999999997</c:v>
                      </c:pt>
                      <c:pt idx="123">
                        <c:v>2341.6999999999998</c:v>
                      </c:pt>
                      <c:pt idx="124">
                        <c:v>2359.5</c:v>
                      </c:pt>
                      <c:pt idx="125">
                        <c:v>2374.1999999999998</c:v>
                      </c:pt>
                      <c:pt idx="126">
                        <c:v>2390.1</c:v>
                      </c:pt>
                      <c:pt idx="127">
                        <c:v>2411.4</c:v>
                      </c:pt>
                      <c:pt idx="128">
                        <c:v>2431.5</c:v>
                      </c:pt>
                      <c:pt idx="129">
                        <c:v>2453.4</c:v>
                      </c:pt>
                      <c:pt idx="130">
                        <c:v>2475.6</c:v>
                      </c:pt>
                      <c:pt idx="131">
                        <c:v>2494.6</c:v>
                      </c:pt>
                      <c:pt idx="132">
                        <c:v>2516.1999999999998</c:v>
                      </c:pt>
                      <c:pt idx="133">
                        <c:v>2536.1999999999998</c:v>
                      </c:pt>
                      <c:pt idx="134">
                        <c:v>2555.6999999999998</c:v>
                      </c:pt>
                      <c:pt idx="135">
                        <c:v>2576.1999999999998</c:v>
                      </c:pt>
                      <c:pt idx="136">
                        <c:v>2597.2999999999997</c:v>
                      </c:pt>
                      <c:pt idx="137">
                        <c:v>2614.3999999999996</c:v>
                      </c:pt>
                      <c:pt idx="138">
                        <c:v>2629.3999999999996</c:v>
                      </c:pt>
                      <c:pt idx="139">
                        <c:v>2647.2999999999997</c:v>
                      </c:pt>
                      <c:pt idx="140">
                        <c:v>2663.6</c:v>
                      </c:pt>
                      <c:pt idx="141">
                        <c:v>2679.7</c:v>
                      </c:pt>
                      <c:pt idx="142">
                        <c:v>2693.7</c:v>
                      </c:pt>
                      <c:pt idx="143">
                        <c:v>2707.6</c:v>
                      </c:pt>
                      <c:pt idx="144">
                        <c:v>2720.5</c:v>
                      </c:pt>
                      <c:pt idx="145">
                        <c:v>2733.3</c:v>
                      </c:pt>
                      <c:pt idx="146">
                        <c:v>2747.6000000000004</c:v>
                      </c:pt>
                      <c:pt idx="147">
                        <c:v>2766.3</c:v>
                      </c:pt>
                      <c:pt idx="148">
                        <c:v>2785</c:v>
                      </c:pt>
                      <c:pt idx="149">
                        <c:v>2807.5</c:v>
                      </c:pt>
                      <c:pt idx="150">
                        <c:v>2827.5</c:v>
                      </c:pt>
                      <c:pt idx="151">
                        <c:v>2848.6</c:v>
                      </c:pt>
                      <c:pt idx="152">
                        <c:v>2865.7</c:v>
                      </c:pt>
                      <c:pt idx="153">
                        <c:v>2887.1</c:v>
                      </c:pt>
                      <c:pt idx="154">
                        <c:v>2903.7999999999997</c:v>
                      </c:pt>
                      <c:pt idx="155">
                        <c:v>2917.7999999999997</c:v>
                      </c:pt>
                      <c:pt idx="156">
                        <c:v>2935.2</c:v>
                      </c:pt>
                      <c:pt idx="157">
                        <c:v>2954.7</c:v>
                      </c:pt>
                      <c:pt idx="158">
                        <c:v>2970.1</c:v>
                      </c:pt>
                      <c:pt idx="159">
                        <c:v>2985.7999999999997</c:v>
                      </c:pt>
                      <c:pt idx="160">
                        <c:v>3001.9999999999995</c:v>
                      </c:pt>
                      <c:pt idx="161">
                        <c:v>3021.6999999999994</c:v>
                      </c:pt>
                      <c:pt idx="162">
                        <c:v>3041.2999999999993</c:v>
                      </c:pt>
                      <c:pt idx="163">
                        <c:v>3064.3999999999992</c:v>
                      </c:pt>
                      <c:pt idx="164">
                        <c:v>3084.9999999999991</c:v>
                      </c:pt>
                      <c:pt idx="165">
                        <c:v>3105.099999999999</c:v>
                      </c:pt>
                      <c:pt idx="166">
                        <c:v>3123.2999999999988</c:v>
                      </c:pt>
                      <c:pt idx="167">
                        <c:v>3141.6999999999989</c:v>
                      </c:pt>
                      <c:pt idx="168">
                        <c:v>3159.8999999999987</c:v>
                      </c:pt>
                      <c:pt idx="169">
                        <c:v>3177.8999999999987</c:v>
                      </c:pt>
                      <c:pt idx="170">
                        <c:v>3193.2999999999988</c:v>
                      </c:pt>
                      <c:pt idx="171">
                        <c:v>3209.2999999999988</c:v>
                      </c:pt>
                      <c:pt idx="172">
                        <c:v>3221.2999999999988</c:v>
                      </c:pt>
                      <c:pt idx="173">
                        <c:v>3233.9999999999986</c:v>
                      </c:pt>
                      <c:pt idx="174">
                        <c:v>3251.2999999999988</c:v>
                      </c:pt>
                      <c:pt idx="175">
                        <c:v>3269.6999999999989</c:v>
                      </c:pt>
                      <c:pt idx="176">
                        <c:v>3285.8999999999987</c:v>
                      </c:pt>
                      <c:pt idx="177">
                        <c:v>3299.1999999999989</c:v>
                      </c:pt>
                      <c:pt idx="178">
                        <c:v>3313.7999999999988</c:v>
                      </c:pt>
                      <c:pt idx="179">
                        <c:v>3325.6999999999989</c:v>
                      </c:pt>
                      <c:pt idx="180">
                        <c:v>3339.8999999999987</c:v>
                      </c:pt>
                      <c:pt idx="181">
                        <c:v>3355.0999999999985</c:v>
                      </c:pt>
                    </c:numCache>
                  </c:numRef>
                </c:val>
                <c:smooth val="0"/>
                <c:extLst>
                  <c:ext xmlns:c16="http://schemas.microsoft.com/office/drawing/2014/chart" uri="{C3380CC4-5D6E-409C-BE32-E72D297353CC}">
                    <c16:uniqueId val="{00000000-096E-4B74-950C-D546D04A210A}"/>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'Export to Ire Figure 20 &amp; 21'!$G$3</c15:sqref>
                        </c15:formulaRef>
                      </c:ext>
                    </c:extLst>
                    <c:strCache>
                      <c:ptCount val="1"/>
                      <c:pt idx="0">
                        <c:v> 2025/26</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'Export to Ire Figure 20 &amp; 21'!$C$4:$C$185</c15:sqref>
                        </c15:formulaRef>
                      </c:ext>
                    </c:extLst>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extLst xmlns:c15="http://schemas.microsoft.com/office/drawing/2012/chart">
                      <c:ext xmlns:c15="http://schemas.microsoft.com/office/drawing/2012/chart" uri="{02D57815-91ED-43cb-92C2-25804820EDAC}">
                        <c15:formulaRef>
                          <c15:sqref>'Export to Ire Figure 20 &amp; 21'!$G$4:$G$185</c15:sqref>
                        </c15:formulaRef>
                      </c:ext>
                    </c:extLst>
                    <c:numCache>
                      <c:formatCode>0</c:formatCode>
                      <c:ptCount val="182"/>
                      <c:pt idx="0">
                        <c:v>11.26</c:v>
                      </c:pt>
                      <c:pt idx="1">
                        <c:v>23.58</c:v>
                      </c:pt>
                      <c:pt idx="2">
                        <c:v>35.769999999999996</c:v>
                      </c:pt>
                      <c:pt idx="3">
                        <c:v>46.539999999999992</c:v>
                      </c:pt>
                      <c:pt idx="4">
                        <c:v>57.309999999999988</c:v>
                      </c:pt>
                      <c:pt idx="5">
                        <c:v>69.999999999999986</c:v>
                      </c:pt>
                      <c:pt idx="6">
                        <c:v>86.629999999999981</c:v>
                      </c:pt>
                      <c:pt idx="7">
                        <c:v>101.44999999999999</c:v>
                      </c:pt>
                      <c:pt idx="8">
                        <c:v>117.67999999999999</c:v>
                      </c:pt>
                      <c:pt idx="9">
                        <c:v>136.32</c:v>
                      </c:pt>
                      <c:pt idx="10">
                        <c:v>153.85999999999999</c:v>
                      </c:pt>
                      <c:pt idx="11">
                        <c:v>170.10999999999999</c:v>
                      </c:pt>
                      <c:pt idx="12">
                        <c:v>189.92</c:v>
                      </c:pt>
                      <c:pt idx="13">
                        <c:v>210.20999999999998</c:v>
                      </c:pt>
                      <c:pt idx="14">
                        <c:v>230.10999999999999</c:v>
                      </c:pt>
                      <c:pt idx="15">
                        <c:v>250.66</c:v>
                      </c:pt>
                      <c:pt idx="16">
                        <c:v>267.45</c:v>
                      </c:pt>
                      <c:pt idx="17">
                        <c:v>279.02</c:v>
                      </c:pt>
                      <c:pt idx="18">
                        <c:v>292.44</c:v>
                      </c:pt>
                      <c:pt idx="19">
                        <c:v>309.5</c:v>
                      </c:pt>
                      <c:pt idx="20">
                        <c:v>326.02</c:v>
                      </c:pt>
                      <c:pt idx="21">
                        <c:v>345.04999999999995</c:v>
                      </c:pt>
                      <c:pt idx="22">
                        <c:v>360.34</c:v>
                      </c:pt>
                      <c:pt idx="23">
                        <c:v>374.69</c:v>
                      </c:pt>
                      <c:pt idx="24">
                        <c:v>386.79</c:v>
                      </c:pt>
                      <c:pt idx="25">
                        <c:v>399.19</c:v>
                      </c:pt>
                      <c:pt idx="26">
                        <c:v>414.05</c:v>
                      </c:pt>
                      <c:pt idx="27">
                        <c:v>427.73</c:v>
                      </c:pt>
                      <c:pt idx="28">
                        <c:v>447.06</c:v>
                      </c:pt>
                      <c:pt idx="29">
                        <c:v>464.6</c:v>
                      </c:pt>
                      <c:pt idx="30">
                        <c:v>479.18</c:v>
                      </c:pt>
                      <c:pt idx="31">
                        <c:v>491.56</c:v>
                      </c:pt>
                      <c:pt idx="32">
                        <c:v>504.37</c:v>
                      </c:pt>
                      <c:pt idx="33">
                        <c:v>517.61</c:v>
                      </c:pt>
                      <c:pt idx="34">
                        <c:v>535.99</c:v>
                      </c:pt>
                      <c:pt idx="35">
                        <c:v>556.29</c:v>
                      </c:pt>
                      <c:pt idx="36">
                        <c:v>573.77</c:v>
                      </c:pt>
                      <c:pt idx="37">
                        <c:v>590.52</c:v>
                      </c:pt>
                      <c:pt idx="38">
                        <c:v>605.21</c:v>
                      </c:pt>
                      <c:pt idx="39">
                        <c:v>622.74</c:v>
                      </c:pt>
                      <c:pt idx="40">
                        <c:v>642.58000000000004</c:v>
                      </c:pt>
                      <c:pt idx="41">
                        <c:v>658.51</c:v>
                      </c:pt>
                      <c:pt idx="42">
                        <c:v>678.06</c:v>
                      </c:pt>
                      <c:pt idx="43">
                        <c:v>695.52</c:v>
                      </c:pt>
                      <c:pt idx="44">
                        <c:v>709.62</c:v>
                      </c:pt>
                      <c:pt idx="45">
                        <c:v>727.12</c:v>
                      </c:pt>
                      <c:pt idx="46">
                        <c:v>744.71</c:v>
                      </c:pt>
                      <c:pt idx="47">
                        <c:v>768.61</c:v>
                      </c:pt>
                      <c:pt idx="48">
                        <c:v>789.75</c:v>
                      </c:pt>
                      <c:pt idx="49">
                        <c:v>813.63</c:v>
                      </c:pt>
                      <c:pt idx="50">
                        <c:v>840.02</c:v>
                      </c:pt>
                      <c:pt idx="51">
                        <c:v>866.16</c:v>
                      </c:pt>
                      <c:pt idx="52">
                        <c:v>885.65</c:v>
                      </c:pt>
                      <c:pt idx="53">
                        <c:v>901.24</c:v>
                      </c:pt>
                      <c:pt idx="54">
                        <c:v>920.85</c:v>
                      </c:pt>
                      <c:pt idx="55">
                        <c:v>945.01</c:v>
                      </c:pt>
                      <c:pt idx="56">
                        <c:v>964.61</c:v>
                      </c:pt>
                      <c:pt idx="57">
                        <c:v>979.82</c:v>
                      </c:pt>
                      <c:pt idx="58">
                        <c:v>997.6</c:v>
                      </c:pt>
                      <c:pt idx="59">
                        <c:v>1017.19</c:v>
                      </c:pt>
                      <c:pt idx="60">
                        <c:v>1035.8800000000001</c:v>
                      </c:pt>
                      <c:pt idx="61">
                        <c:v>1057.8400000000001</c:v>
                      </c:pt>
                      <c:pt idx="62">
                        <c:v>1077.2700000000002</c:v>
                      </c:pt>
                      <c:pt idx="63">
                        <c:v>1098.6000000000001</c:v>
                      </c:pt>
                      <c:pt idx="64">
                        <c:v>1119.95</c:v>
                      </c:pt>
                      <c:pt idx="65">
                        <c:v>1136.96</c:v>
                      </c:pt>
                      <c:pt idx="66">
                        <c:v>1152.21</c:v>
                      </c:pt>
                      <c:pt idx="67">
                        <c:v>1167.29</c:v>
                      </c:pt>
                      <c:pt idx="68">
                        <c:v>1184.1199999999999</c:v>
                      </c:pt>
                      <c:pt idx="69">
                        <c:v>1198.1199999999999</c:v>
                      </c:pt>
                      <c:pt idx="70">
                        <c:v>1213.07</c:v>
                      </c:pt>
                      <c:pt idx="71">
                        <c:v>1232.3599999999999</c:v>
                      </c:pt>
                      <c:pt idx="72">
                        <c:v>1249.8</c:v>
                      </c:pt>
                      <c:pt idx="73">
                        <c:v>1264.1399999999999</c:v>
                      </c:pt>
                      <c:pt idx="74">
                        <c:v>1277.5899999999999</c:v>
                      </c:pt>
                      <c:pt idx="75">
                        <c:v>1300.7099999999998</c:v>
                      </c:pt>
                      <c:pt idx="76">
                        <c:v>1322.1499999999999</c:v>
                      </c:pt>
                      <c:pt idx="77">
                        <c:v>1339.1</c:v>
                      </c:pt>
                      <c:pt idx="78">
                        <c:v>1356.1799999999998</c:v>
                      </c:pt>
                      <c:pt idx="79">
                        <c:v>1372.86</c:v>
                      </c:pt>
                      <c:pt idx="80">
                        <c:v>1391.1699999999998</c:v>
                      </c:pt>
                      <c:pt idx="81">
                        <c:v>1409.7399999999998</c:v>
                      </c:pt>
                      <c:pt idx="82">
                        <c:v>1431.7099999999998</c:v>
                      </c:pt>
                      <c:pt idx="83">
                        <c:v>1450.7699999999998</c:v>
                      </c:pt>
                      <c:pt idx="84">
                        <c:v>1467.0499999999997</c:v>
                      </c:pt>
                      <c:pt idx="85">
                        <c:v>1481.4399999999998</c:v>
                      </c:pt>
                      <c:pt idx="86">
                        <c:v>1498.33</c:v>
                      </c:pt>
                      <c:pt idx="87">
                        <c:v>1514.86</c:v>
                      </c:pt>
                      <c:pt idx="88">
                        <c:v>1535.4099999999999</c:v>
                      </c:pt>
                      <c:pt idx="89">
                        <c:v>1557.4899999999998</c:v>
                      </c:pt>
                      <c:pt idx="90">
                        <c:v>1579.4499999999998</c:v>
                      </c:pt>
                      <c:pt idx="91">
                        <c:v>1600.8199999999997</c:v>
                      </c:pt>
                      <c:pt idx="92">
                        <c:v>1616.6999999999998</c:v>
                      </c:pt>
                      <c:pt idx="93">
                        <c:v>1635.7399999999998</c:v>
                      </c:pt>
                      <c:pt idx="94">
                        <c:v>1656.8999999999999</c:v>
                      </c:pt>
                      <c:pt idx="95">
                        <c:v>1681.4699999999998</c:v>
                      </c:pt>
                      <c:pt idx="96">
                        <c:v>1708.2199999999998</c:v>
                      </c:pt>
                      <c:pt idx="97">
                        <c:v>1732.0199999999998</c:v>
                      </c:pt>
                      <c:pt idx="98">
                        <c:v>1756.2699999999998</c:v>
                      </c:pt>
                      <c:pt idx="99">
                        <c:v>1783.4599999999998</c:v>
                      </c:pt>
                      <c:pt idx="100">
                        <c:v>1807.36</c:v>
                      </c:pt>
                      <c:pt idx="101">
                        <c:v>1827.52</c:v>
                      </c:pt>
                      <c:pt idx="102">
                        <c:v>1841.8899999999999</c:v>
                      </c:pt>
                      <c:pt idx="103">
                        <c:v>1862.3999999999999</c:v>
                      </c:pt>
                      <c:pt idx="104">
                        <c:v>1884.7499999999998</c:v>
                      </c:pt>
                      <c:pt idx="105">
                        <c:v>1906.5899999999997</c:v>
                      </c:pt>
                      <c:pt idx="106">
                        <c:v>1929.3799999999997</c:v>
                      </c:pt>
                      <c:pt idx="107">
                        <c:v>1953.0299999999997</c:v>
                      </c:pt>
                      <c:pt idx="108">
                        <c:v>1976.4399999999998</c:v>
                      </c:pt>
                      <c:pt idx="109">
                        <c:v>1996.5199999999998</c:v>
                      </c:pt>
                      <c:pt idx="110">
                        <c:v>2020.1299999999997</c:v>
                      </c:pt>
                      <c:pt idx="111">
                        <c:v>2039.7099999999996</c:v>
                      </c:pt>
                      <c:pt idx="112">
                        <c:v>2061.9499999999994</c:v>
                      </c:pt>
                      <c:pt idx="113">
                        <c:v>2087.8699999999994</c:v>
                      </c:pt>
                      <c:pt idx="114">
                        <c:v>2106.7399999999993</c:v>
                      </c:pt>
                      <c:pt idx="115">
                        <c:v>2123.3799999999992</c:v>
                      </c:pt>
                      <c:pt idx="116">
                        <c:v>2142.829999999999</c:v>
                      </c:pt>
                      <c:pt idx="117">
                        <c:v>2164.579999999999</c:v>
                      </c:pt>
                      <c:pt idx="118">
                        <c:v>2183.2199999999989</c:v>
                      </c:pt>
                      <c:pt idx="119">
                        <c:v>2203.349999999999</c:v>
                      </c:pt>
                      <c:pt idx="120">
                        <c:v>2223.389999999999</c:v>
                      </c:pt>
                      <c:pt idx="121">
                        <c:v>2244.079999999999</c:v>
                      </c:pt>
                      <c:pt idx="122">
                        <c:v>2265.639999999999</c:v>
                      </c:pt>
                      <c:pt idx="123">
                        <c:v>2285.369999999999</c:v>
                      </c:pt>
                      <c:pt idx="124">
                        <c:v>2301.9099999999989</c:v>
                      </c:pt>
                      <c:pt idx="125">
                        <c:v>2319.7599999999989</c:v>
                      </c:pt>
                      <c:pt idx="126">
                        <c:v>2337.9499999999989</c:v>
                      </c:pt>
                      <c:pt idx="127">
                        <c:v>2356.2599999999989</c:v>
                      </c:pt>
                      <c:pt idx="128">
                        <c:v>2376.0899999999988</c:v>
                      </c:pt>
                      <c:pt idx="129">
                        <c:v>2398.2899999999986</c:v>
                      </c:pt>
                      <c:pt idx="130">
                        <c:v>2420.5199999999986</c:v>
                      </c:pt>
                      <c:pt idx="131">
                        <c:v>2442.1499999999987</c:v>
                      </c:pt>
                      <c:pt idx="132">
                        <c:v>2463.9099999999989</c:v>
                      </c:pt>
                      <c:pt idx="133">
                        <c:v>2483.9399999999991</c:v>
                      </c:pt>
                      <c:pt idx="134">
                        <c:v>2502.6799999999989</c:v>
                      </c:pt>
                      <c:pt idx="135">
                        <c:v>2523.6599999999989</c:v>
                      </c:pt>
                      <c:pt idx="136">
                        <c:v>2543.1999999999989</c:v>
                      </c:pt>
                      <c:pt idx="137">
                        <c:v>2558.869999999999</c:v>
                      </c:pt>
                      <c:pt idx="138">
                        <c:v>2578.139999999999</c:v>
                      </c:pt>
                      <c:pt idx="139">
                        <c:v>2598.8399999999988</c:v>
                      </c:pt>
                      <c:pt idx="140">
                        <c:v>2620.8099999999986</c:v>
                      </c:pt>
                      <c:pt idx="141">
                        <c:v>2640.7399999999984</c:v>
                      </c:pt>
                      <c:pt idx="142">
                        <c:v>2656.1299999999983</c:v>
                      </c:pt>
                      <c:pt idx="143">
                        <c:v>2670.3099999999981</c:v>
                      </c:pt>
                      <c:pt idx="144">
                        <c:v>2682.7599999999979</c:v>
                      </c:pt>
                      <c:pt idx="145">
                        <c:v>2699.2999999999979</c:v>
                      </c:pt>
                      <c:pt idx="146">
                        <c:v>2714.739999999998</c:v>
                      </c:pt>
                      <c:pt idx="147">
                        <c:v>2732.7899999999981</c:v>
                      </c:pt>
                      <c:pt idx="148">
                        <c:v>2749.3599999999983</c:v>
                      </c:pt>
                      <c:pt idx="149">
                        <c:v>2769.3999999999983</c:v>
                      </c:pt>
                      <c:pt idx="150">
                        <c:v>2785.7599999999984</c:v>
                      </c:pt>
                      <c:pt idx="151">
                        <c:v>2798.7899999999986</c:v>
                      </c:pt>
                      <c:pt idx="152">
                        <c:v>2816.0499999999988</c:v>
                      </c:pt>
                      <c:pt idx="153">
                        <c:v>2836.1999999999989</c:v>
                      </c:pt>
                      <c:pt idx="154">
                        <c:v>2854.0299999999988</c:v>
                      </c:pt>
                      <c:pt idx="155">
                        <c:v>2873.8399999999988</c:v>
                      </c:pt>
                      <c:pt idx="156">
                        <c:v>2893.2099999999987</c:v>
                      </c:pt>
                      <c:pt idx="157">
                        <c:v>2908.0099999999989</c:v>
                      </c:pt>
                      <c:pt idx="158">
                        <c:v>2923.8999999999987</c:v>
                      </c:pt>
                      <c:pt idx="159">
                        <c:v>2942.4899999999989</c:v>
                      </c:pt>
                      <c:pt idx="160">
                        <c:v>2957.3599999999988</c:v>
                      </c:pt>
                      <c:pt idx="161">
                        <c:v>2971.7799999999988</c:v>
                      </c:pt>
                      <c:pt idx="162">
                        <c:v>2987.2699999999986</c:v>
                      </c:pt>
                      <c:pt idx="163">
                        <c:v>3006.0199999999986</c:v>
                      </c:pt>
                      <c:pt idx="164">
                        <c:v>3023.1999999999985</c:v>
                      </c:pt>
                      <c:pt idx="165">
                        <c:v>3036.6499999999983</c:v>
                      </c:pt>
                      <c:pt idx="166">
                        <c:v>3051.4799999999982</c:v>
                      </c:pt>
                      <c:pt idx="167">
                        <c:v>3066.449999999998</c:v>
                      </c:pt>
                      <c:pt idx="168">
                        <c:v>3085.3199999999979</c:v>
                      </c:pt>
                      <c:pt idx="169">
                        <c:v>3104.3699999999981</c:v>
                      </c:pt>
                      <c:pt idx="170">
                        <c:v>3124.469999999998</c:v>
                      </c:pt>
                      <c:pt idx="171">
                        <c:v>3141.4199999999978</c:v>
                      </c:pt>
                      <c:pt idx="172">
                        <c:v>3159.0099999999979</c:v>
                      </c:pt>
                      <c:pt idx="173">
                        <c:v>3176.0999999999981</c:v>
                      </c:pt>
                      <c:pt idx="174">
                        <c:v>3190.0399999999981</c:v>
                      </c:pt>
                      <c:pt idx="175">
                        <c:v>3205.4399999999982</c:v>
                      </c:pt>
                      <c:pt idx="176">
                        <c:v>3225.409999999998</c:v>
                      </c:pt>
                      <c:pt idx="177">
                        <c:v>3242.5299999999979</c:v>
                      </c:pt>
                      <c:pt idx="178">
                        <c:v>3255.8299999999981</c:v>
                      </c:pt>
                      <c:pt idx="179">
                        <c:v>3268.5199999999982</c:v>
                      </c:pt>
                      <c:pt idx="180">
                        <c:v>3284.929999999998</c:v>
                      </c:pt>
                      <c:pt idx="181">
                        <c:v>3302.0599999999981</c:v>
                      </c:pt>
                    </c:numCache>
                  </c:numRef>
                </c:val>
                <c:smooth val="0"/>
                <c:extLst xmlns:c15="http://schemas.microsoft.com/office/drawing/2012/chart">
                  <c:ext xmlns:c16="http://schemas.microsoft.com/office/drawing/2014/chart" uri="{C3380CC4-5D6E-409C-BE32-E72D297353CC}">
                    <c16:uniqueId val="{00000001-096E-4B74-950C-D546D04A210A}"/>
                  </c:ext>
                </c:extLst>
              </c15:ser>
            </c15:filteredLineSeries>
          </c:ext>
        </c:extLst>
      </c:lineChart>
      <c:dateAx>
        <c:axId val="1596897488"/>
        <c:scaling>
          <c:orientation val="minMax"/>
        </c:scaling>
        <c:delete val="0"/>
        <c:axPos val="b"/>
        <c:numFmt formatCode="d\-m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1596886928"/>
        <c:crosses val="autoZero"/>
        <c:auto val="1"/>
        <c:lblOffset val="100"/>
        <c:baseTimeUnit val="days"/>
      </c:dateAx>
      <c:valAx>
        <c:axId val="15968869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r>
                  <a:rPr lang="en-GB">
                    <a:latin typeface="Tenorite" panose="00000500000000000000" pitchFamily="2" charset="0"/>
                  </a:rPr>
                  <a:t>mcm/d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15968974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a:latin typeface="Tenorite" panose="00000500000000000000" pitchFamily="2" charset="0"/>
              </a:rPr>
              <a:t>EU_Export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2"/>
          <c:order val="2"/>
          <c:tx>
            <c:strRef>
              <c:f>'Export to Cont.  Figure 22 &amp; 23'!$F$3</c:f>
              <c:strCache>
                <c:ptCount val="1"/>
                <c:pt idx="0">
                  <c:v> 2024/25</c:v>
                </c:pt>
              </c:strCache>
            </c:strRef>
          </c:tx>
          <c:spPr>
            <a:ln w="28575" cap="rnd">
              <a:solidFill>
                <a:schemeClr val="accent3"/>
              </a:solidFill>
              <a:round/>
            </a:ln>
            <a:effectLst/>
          </c:spPr>
          <c:marker>
            <c:symbol val="none"/>
          </c:marker>
          <c:cat>
            <c:numRef>
              <c:f>'Export to Cont.  Figure 22 &amp; 23'!$C$4:$C$185</c:f>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f>'Export to Cont.  Figure 22 &amp; 23'!$F$4:$F$185</c:f>
              <c:numCache>
                <c:formatCode>0</c:formatCode>
                <c:ptCount val="182"/>
                <c:pt idx="0">
                  <c:v>19.8</c:v>
                </c:pt>
                <c:pt idx="1">
                  <c:v>35.700000000000003</c:v>
                </c:pt>
                <c:pt idx="2">
                  <c:v>47.6</c:v>
                </c:pt>
                <c:pt idx="3">
                  <c:v>63.7</c:v>
                </c:pt>
                <c:pt idx="4">
                  <c:v>80.599999999999994</c:v>
                </c:pt>
                <c:pt idx="5">
                  <c:v>92.899999999999991</c:v>
                </c:pt>
                <c:pt idx="6">
                  <c:v>103.49999999999999</c:v>
                </c:pt>
                <c:pt idx="7">
                  <c:v>110.49999999999999</c:v>
                </c:pt>
                <c:pt idx="8">
                  <c:v>119.49999999999999</c:v>
                </c:pt>
                <c:pt idx="9">
                  <c:v>126.79999999999998</c:v>
                </c:pt>
                <c:pt idx="10">
                  <c:v>134.49999999999997</c:v>
                </c:pt>
                <c:pt idx="11">
                  <c:v>142.39999999999998</c:v>
                </c:pt>
                <c:pt idx="12">
                  <c:v>149.59999999999997</c:v>
                </c:pt>
                <c:pt idx="13">
                  <c:v>159.99999999999997</c:v>
                </c:pt>
                <c:pt idx="14">
                  <c:v>169.99999999999997</c:v>
                </c:pt>
                <c:pt idx="15">
                  <c:v>178.59999999999997</c:v>
                </c:pt>
                <c:pt idx="16">
                  <c:v>186.09999999999997</c:v>
                </c:pt>
                <c:pt idx="17">
                  <c:v>192.99999999999997</c:v>
                </c:pt>
                <c:pt idx="18">
                  <c:v>199.49999999999997</c:v>
                </c:pt>
                <c:pt idx="19">
                  <c:v>206.39999999999998</c:v>
                </c:pt>
                <c:pt idx="20">
                  <c:v>211.79999999999998</c:v>
                </c:pt>
                <c:pt idx="21">
                  <c:v>215.79999999999998</c:v>
                </c:pt>
                <c:pt idx="22">
                  <c:v>218.89999999999998</c:v>
                </c:pt>
                <c:pt idx="23">
                  <c:v>224.09999999999997</c:v>
                </c:pt>
                <c:pt idx="24">
                  <c:v>224.89999999999998</c:v>
                </c:pt>
                <c:pt idx="25">
                  <c:v>224.89999999999998</c:v>
                </c:pt>
                <c:pt idx="26">
                  <c:v>224.89999999999998</c:v>
                </c:pt>
                <c:pt idx="27">
                  <c:v>224.89999999999998</c:v>
                </c:pt>
                <c:pt idx="28">
                  <c:v>224.89999999999998</c:v>
                </c:pt>
                <c:pt idx="29">
                  <c:v>226.39999999999998</c:v>
                </c:pt>
                <c:pt idx="30">
                  <c:v>227.7</c:v>
                </c:pt>
                <c:pt idx="31">
                  <c:v>227.7</c:v>
                </c:pt>
                <c:pt idx="32">
                  <c:v>227.7</c:v>
                </c:pt>
                <c:pt idx="33">
                  <c:v>227.7</c:v>
                </c:pt>
                <c:pt idx="34">
                  <c:v>227.7</c:v>
                </c:pt>
                <c:pt idx="35">
                  <c:v>227.7</c:v>
                </c:pt>
                <c:pt idx="36">
                  <c:v>227.7</c:v>
                </c:pt>
                <c:pt idx="37">
                  <c:v>227.7</c:v>
                </c:pt>
                <c:pt idx="38">
                  <c:v>227.7</c:v>
                </c:pt>
                <c:pt idx="39">
                  <c:v>227.7</c:v>
                </c:pt>
                <c:pt idx="40">
                  <c:v>227.7</c:v>
                </c:pt>
                <c:pt idx="41">
                  <c:v>227.7</c:v>
                </c:pt>
                <c:pt idx="42">
                  <c:v>227.7</c:v>
                </c:pt>
                <c:pt idx="43">
                  <c:v>227.7</c:v>
                </c:pt>
                <c:pt idx="44">
                  <c:v>227.7</c:v>
                </c:pt>
                <c:pt idx="45">
                  <c:v>227.7</c:v>
                </c:pt>
                <c:pt idx="46">
                  <c:v>227.7</c:v>
                </c:pt>
                <c:pt idx="47">
                  <c:v>227.7</c:v>
                </c:pt>
                <c:pt idx="48">
                  <c:v>227.7</c:v>
                </c:pt>
                <c:pt idx="49">
                  <c:v>227.7</c:v>
                </c:pt>
                <c:pt idx="50">
                  <c:v>227.7</c:v>
                </c:pt>
                <c:pt idx="51">
                  <c:v>227.7</c:v>
                </c:pt>
                <c:pt idx="52">
                  <c:v>227.7</c:v>
                </c:pt>
                <c:pt idx="53">
                  <c:v>228.6</c:v>
                </c:pt>
                <c:pt idx="54">
                  <c:v>230.2</c:v>
                </c:pt>
                <c:pt idx="55">
                  <c:v>231.1</c:v>
                </c:pt>
                <c:pt idx="56">
                  <c:v>231.7</c:v>
                </c:pt>
                <c:pt idx="57">
                  <c:v>231.7</c:v>
                </c:pt>
                <c:pt idx="58">
                  <c:v>231.7</c:v>
                </c:pt>
                <c:pt idx="59">
                  <c:v>231.7</c:v>
                </c:pt>
                <c:pt idx="60">
                  <c:v>235.79999999999998</c:v>
                </c:pt>
                <c:pt idx="61">
                  <c:v>239.7</c:v>
                </c:pt>
                <c:pt idx="62">
                  <c:v>239.7</c:v>
                </c:pt>
                <c:pt idx="63">
                  <c:v>239.7</c:v>
                </c:pt>
                <c:pt idx="64">
                  <c:v>239.7</c:v>
                </c:pt>
                <c:pt idx="65">
                  <c:v>239.7</c:v>
                </c:pt>
                <c:pt idx="66">
                  <c:v>239.7</c:v>
                </c:pt>
                <c:pt idx="67">
                  <c:v>239.7</c:v>
                </c:pt>
                <c:pt idx="68">
                  <c:v>239.7</c:v>
                </c:pt>
                <c:pt idx="69">
                  <c:v>239.7</c:v>
                </c:pt>
                <c:pt idx="70">
                  <c:v>239.7</c:v>
                </c:pt>
                <c:pt idx="71">
                  <c:v>239.7</c:v>
                </c:pt>
                <c:pt idx="72">
                  <c:v>239.7</c:v>
                </c:pt>
                <c:pt idx="73">
                  <c:v>239.7</c:v>
                </c:pt>
                <c:pt idx="74">
                  <c:v>243.5</c:v>
                </c:pt>
                <c:pt idx="75">
                  <c:v>248.5</c:v>
                </c:pt>
                <c:pt idx="76">
                  <c:v>252</c:v>
                </c:pt>
                <c:pt idx="77">
                  <c:v>254.6</c:v>
                </c:pt>
                <c:pt idx="78">
                  <c:v>260.89999999999998</c:v>
                </c:pt>
                <c:pt idx="79">
                  <c:v>265.39999999999998</c:v>
                </c:pt>
                <c:pt idx="80">
                  <c:v>269.2</c:v>
                </c:pt>
                <c:pt idx="81">
                  <c:v>269.89999999999998</c:v>
                </c:pt>
                <c:pt idx="82">
                  <c:v>270.39999999999998</c:v>
                </c:pt>
                <c:pt idx="83">
                  <c:v>270.39999999999998</c:v>
                </c:pt>
                <c:pt idx="84">
                  <c:v>270.39999999999998</c:v>
                </c:pt>
                <c:pt idx="85">
                  <c:v>270.39999999999998</c:v>
                </c:pt>
                <c:pt idx="86">
                  <c:v>270.39999999999998</c:v>
                </c:pt>
                <c:pt idx="87">
                  <c:v>270.39999999999998</c:v>
                </c:pt>
                <c:pt idx="88">
                  <c:v>270.39999999999998</c:v>
                </c:pt>
                <c:pt idx="89">
                  <c:v>270.39999999999998</c:v>
                </c:pt>
                <c:pt idx="90">
                  <c:v>270.39999999999998</c:v>
                </c:pt>
                <c:pt idx="91">
                  <c:v>270.39999999999998</c:v>
                </c:pt>
                <c:pt idx="92">
                  <c:v>270.39999999999998</c:v>
                </c:pt>
                <c:pt idx="93">
                  <c:v>270.39999999999998</c:v>
                </c:pt>
                <c:pt idx="94">
                  <c:v>270.39999999999998</c:v>
                </c:pt>
                <c:pt idx="95">
                  <c:v>270.39999999999998</c:v>
                </c:pt>
                <c:pt idx="96">
                  <c:v>270.39999999999998</c:v>
                </c:pt>
                <c:pt idx="97">
                  <c:v>270.39999999999998</c:v>
                </c:pt>
                <c:pt idx="98">
                  <c:v>270.39999999999998</c:v>
                </c:pt>
                <c:pt idx="99">
                  <c:v>270.39999999999998</c:v>
                </c:pt>
                <c:pt idx="100">
                  <c:v>270.39999999999998</c:v>
                </c:pt>
                <c:pt idx="101">
                  <c:v>270.39999999999998</c:v>
                </c:pt>
                <c:pt idx="102">
                  <c:v>270.39999999999998</c:v>
                </c:pt>
                <c:pt idx="103">
                  <c:v>270.39999999999998</c:v>
                </c:pt>
                <c:pt idx="104">
                  <c:v>270.39999999999998</c:v>
                </c:pt>
                <c:pt idx="105">
                  <c:v>270.39999999999998</c:v>
                </c:pt>
                <c:pt idx="106">
                  <c:v>270.39999999999998</c:v>
                </c:pt>
                <c:pt idx="107">
                  <c:v>270.39999999999998</c:v>
                </c:pt>
                <c:pt idx="108">
                  <c:v>270.39999999999998</c:v>
                </c:pt>
                <c:pt idx="109">
                  <c:v>270.39999999999998</c:v>
                </c:pt>
                <c:pt idx="110">
                  <c:v>270.39999999999998</c:v>
                </c:pt>
                <c:pt idx="111">
                  <c:v>270.39999999999998</c:v>
                </c:pt>
                <c:pt idx="112">
                  <c:v>270.39999999999998</c:v>
                </c:pt>
                <c:pt idx="113">
                  <c:v>270.39999999999998</c:v>
                </c:pt>
                <c:pt idx="114">
                  <c:v>270.39999999999998</c:v>
                </c:pt>
                <c:pt idx="115">
                  <c:v>270.39999999999998</c:v>
                </c:pt>
                <c:pt idx="116">
                  <c:v>270.39999999999998</c:v>
                </c:pt>
                <c:pt idx="117">
                  <c:v>270.39999999999998</c:v>
                </c:pt>
                <c:pt idx="118">
                  <c:v>270.39999999999998</c:v>
                </c:pt>
                <c:pt idx="119">
                  <c:v>270.39999999999998</c:v>
                </c:pt>
                <c:pt idx="120">
                  <c:v>270.39999999999998</c:v>
                </c:pt>
                <c:pt idx="121">
                  <c:v>270.39999999999998</c:v>
                </c:pt>
                <c:pt idx="122">
                  <c:v>270.39999999999998</c:v>
                </c:pt>
                <c:pt idx="123">
                  <c:v>270.39999999999998</c:v>
                </c:pt>
                <c:pt idx="124">
                  <c:v>270.39999999999998</c:v>
                </c:pt>
                <c:pt idx="125">
                  <c:v>270.39999999999998</c:v>
                </c:pt>
                <c:pt idx="126">
                  <c:v>270.39999999999998</c:v>
                </c:pt>
                <c:pt idx="127">
                  <c:v>270.39999999999998</c:v>
                </c:pt>
                <c:pt idx="128">
                  <c:v>270.39999999999998</c:v>
                </c:pt>
                <c:pt idx="129">
                  <c:v>270.39999999999998</c:v>
                </c:pt>
                <c:pt idx="130">
                  <c:v>270.39999999999998</c:v>
                </c:pt>
                <c:pt idx="131">
                  <c:v>270.39999999999998</c:v>
                </c:pt>
                <c:pt idx="132">
                  <c:v>270.39999999999998</c:v>
                </c:pt>
                <c:pt idx="133">
                  <c:v>270.39999999999998</c:v>
                </c:pt>
                <c:pt idx="134">
                  <c:v>270.39999999999998</c:v>
                </c:pt>
                <c:pt idx="135">
                  <c:v>270.39999999999998</c:v>
                </c:pt>
                <c:pt idx="136">
                  <c:v>270.39999999999998</c:v>
                </c:pt>
                <c:pt idx="137">
                  <c:v>270.39999999999998</c:v>
                </c:pt>
                <c:pt idx="138">
                  <c:v>270.39999999999998</c:v>
                </c:pt>
                <c:pt idx="139">
                  <c:v>270.39999999999998</c:v>
                </c:pt>
                <c:pt idx="140">
                  <c:v>272.5</c:v>
                </c:pt>
                <c:pt idx="141">
                  <c:v>273.60000000000002</c:v>
                </c:pt>
                <c:pt idx="142">
                  <c:v>277.40000000000003</c:v>
                </c:pt>
                <c:pt idx="143">
                  <c:v>280.20000000000005</c:v>
                </c:pt>
                <c:pt idx="144">
                  <c:v>280.20000000000005</c:v>
                </c:pt>
                <c:pt idx="145">
                  <c:v>280.20000000000005</c:v>
                </c:pt>
                <c:pt idx="146">
                  <c:v>281.10000000000002</c:v>
                </c:pt>
                <c:pt idx="147">
                  <c:v>282.20000000000005</c:v>
                </c:pt>
                <c:pt idx="148">
                  <c:v>283.50000000000006</c:v>
                </c:pt>
                <c:pt idx="149">
                  <c:v>285.70000000000005</c:v>
                </c:pt>
                <c:pt idx="150">
                  <c:v>286.50000000000006</c:v>
                </c:pt>
                <c:pt idx="151">
                  <c:v>288.00000000000006</c:v>
                </c:pt>
                <c:pt idx="152">
                  <c:v>289.60000000000008</c:v>
                </c:pt>
                <c:pt idx="153">
                  <c:v>291.60000000000008</c:v>
                </c:pt>
                <c:pt idx="154">
                  <c:v>294.00000000000006</c:v>
                </c:pt>
                <c:pt idx="155">
                  <c:v>298.20000000000005</c:v>
                </c:pt>
                <c:pt idx="156">
                  <c:v>299.00000000000006</c:v>
                </c:pt>
                <c:pt idx="157">
                  <c:v>301.40000000000003</c:v>
                </c:pt>
                <c:pt idx="158">
                  <c:v>302.50000000000006</c:v>
                </c:pt>
                <c:pt idx="159">
                  <c:v>302.90000000000003</c:v>
                </c:pt>
                <c:pt idx="160">
                  <c:v>305.50000000000006</c:v>
                </c:pt>
                <c:pt idx="161">
                  <c:v>308.10000000000008</c:v>
                </c:pt>
                <c:pt idx="162">
                  <c:v>310.30000000000007</c:v>
                </c:pt>
                <c:pt idx="163">
                  <c:v>312.80000000000007</c:v>
                </c:pt>
                <c:pt idx="164">
                  <c:v>315.40000000000009</c:v>
                </c:pt>
                <c:pt idx="165">
                  <c:v>315.40000000000009</c:v>
                </c:pt>
                <c:pt idx="166">
                  <c:v>315.40000000000009</c:v>
                </c:pt>
                <c:pt idx="167">
                  <c:v>315.40000000000009</c:v>
                </c:pt>
                <c:pt idx="168">
                  <c:v>315.40000000000009</c:v>
                </c:pt>
                <c:pt idx="169">
                  <c:v>316.90000000000009</c:v>
                </c:pt>
                <c:pt idx="170">
                  <c:v>320.7000000000001</c:v>
                </c:pt>
                <c:pt idx="171">
                  <c:v>322.50000000000011</c:v>
                </c:pt>
                <c:pt idx="172">
                  <c:v>325.00000000000011</c:v>
                </c:pt>
                <c:pt idx="173">
                  <c:v>325.80000000000013</c:v>
                </c:pt>
                <c:pt idx="174">
                  <c:v>328.30000000000013</c:v>
                </c:pt>
                <c:pt idx="175">
                  <c:v>331.10000000000014</c:v>
                </c:pt>
                <c:pt idx="176">
                  <c:v>335.90000000000015</c:v>
                </c:pt>
                <c:pt idx="177">
                  <c:v>351.30000000000013</c:v>
                </c:pt>
                <c:pt idx="178">
                  <c:v>361.90000000000015</c:v>
                </c:pt>
                <c:pt idx="179">
                  <c:v>367.50000000000017</c:v>
                </c:pt>
                <c:pt idx="180">
                  <c:v>372.70000000000016</c:v>
                </c:pt>
                <c:pt idx="181">
                  <c:v>376.90000000000015</c:v>
                </c:pt>
              </c:numCache>
            </c:numRef>
          </c:val>
          <c:smooth val="0"/>
          <c:extLst>
            <c:ext xmlns:c16="http://schemas.microsoft.com/office/drawing/2014/chart" uri="{C3380CC4-5D6E-409C-BE32-E72D297353CC}">
              <c16:uniqueId val="{00000000-37FB-4CA0-963B-BA9ADD71E70D}"/>
            </c:ext>
          </c:extLst>
        </c:ser>
        <c:ser>
          <c:idx val="3"/>
          <c:order val="3"/>
          <c:tx>
            <c:strRef>
              <c:f>'Export to Cont.  Figure 22 &amp; 23'!$G$3</c:f>
              <c:strCache>
                <c:ptCount val="1"/>
                <c:pt idx="0">
                  <c:v> 2025/26</c:v>
                </c:pt>
              </c:strCache>
            </c:strRef>
          </c:tx>
          <c:spPr>
            <a:ln w="28575" cap="rnd">
              <a:solidFill>
                <a:schemeClr val="accent4"/>
              </a:solidFill>
              <a:round/>
            </a:ln>
            <a:effectLst/>
          </c:spPr>
          <c:marker>
            <c:symbol val="none"/>
          </c:marker>
          <c:cat>
            <c:numRef>
              <c:f>'Export to Cont.  Figure 22 &amp; 23'!$C$4:$C$185</c:f>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f>'Export to Cont.  Figure 22 &amp; 23'!$G$4:$G$185</c:f>
              <c:numCache>
                <c:formatCode>0</c:formatCode>
                <c:ptCount val="182"/>
                <c:pt idx="0">
                  <c:v>7.0000000000000007E-2</c:v>
                </c:pt>
                <c:pt idx="1">
                  <c:v>7.0000000000000007E-2</c:v>
                </c:pt>
                <c:pt idx="2">
                  <c:v>7.0000000000000007E-2</c:v>
                </c:pt>
                <c:pt idx="3">
                  <c:v>7.0000000000000007E-2</c:v>
                </c:pt>
                <c:pt idx="4">
                  <c:v>7.0000000000000007E-2</c:v>
                </c:pt>
                <c:pt idx="5">
                  <c:v>2.31</c:v>
                </c:pt>
                <c:pt idx="6">
                  <c:v>2.31</c:v>
                </c:pt>
                <c:pt idx="7">
                  <c:v>2.31</c:v>
                </c:pt>
                <c:pt idx="8">
                  <c:v>2.31</c:v>
                </c:pt>
                <c:pt idx="9">
                  <c:v>2.31</c:v>
                </c:pt>
                <c:pt idx="10">
                  <c:v>2.31</c:v>
                </c:pt>
                <c:pt idx="11">
                  <c:v>2.31</c:v>
                </c:pt>
                <c:pt idx="12">
                  <c:v>2.31</c:v>
                </c:pt>
                <c:pt idx="13">
                  <c:v>2.31</c:v>
                </c:pt>
                <c:pt idx="14">
                  <c:v>2.31</c:v>
                </c:pt>
                <c:pt idx="15">
                  <c:v>2.31</c:v>
                </c:pt>
                <c:pt idx="16">
                  <c:v>2.31</c:v>
                </c:pt>
                <c:pt idx="17">
                  <c:v>2.31</c:v>
                </c:pt>
                <c:pt idx="18">
                  <c:v>2.31</c:v>
                </c:pt>
                <c:pt idx="19">
                  <c:v>2.31</c:v>
                </c:pt>
                <c:pt idx="20">
                  <c:v>24.2</c:v>
                </c:pt>
                <c:pt idx="21">
                  <c:v>44.599999999999994</c:v>
                </c:pt>
                <c:pt idx="22">
                  <c:v>63.919999999999995</c:v>
                </c:pt>
                <c:pt idx="23">
                  <c:v>82.8</c:v>
                </c:pt>
                <c:pt idx="24">
                  <c:v>98.149999999999991</c:v>
                </c:pt>
                <c:pt idx="25">
                  <c:v>110.13999999999999</c:v>
                </c:pt>
                <c:pt idx="26">
                  <c:v>123.50999999999999</c:v>
                </c:pt>
                <c:pt idx="27">
                  <c:v>146.47</c:v>
                </c:pt>
                <c:pt idx="28">
                  <c:v>156.66</c:v>
                </c:pt>
                <c:pt idx="29">
                  <c:v>178.81</c:v>
                </c:pt>
                <c:pt idx="30">
                  <c:v>202.77</c:v>
                </c:pt>
                <c:pt idx="31">
                  <c:v>227.56</c:v>
                </c:pt>
                <c:pt idx="32">
                  <c:v>251.98000000000002</c:v>
                </c:pt>
                <c:pt idx="33">
                  <c:v>277.46000000000004</c:v>
                </c:pt>
                <c:pt idx="34">
                  <c:v>297.06000000000006</c:v>
                </c:pt>
                <c:pt idx="35">
                  <c:v>314.41000000000008</c:v>
                </c:pt>
                <c:pt idx="36">
                  <c:v>325.19000000000005</c:v>
                </c:pt>
                <c:pt idx="37">
                  <c:v>347.55000000000007</c:v>
                </c:pt>
                <c:pt idx="38">
                  <c:v>360.67000000000007</c:v>
                </c:pt>
                <c:pt idx="39">
                  <c:v>373.8900000000001</c:v>
                </c:pt>
                <c:pt idx="40">
                  <c:v>394.0100000000001</c:v>
                </c:pt>
                <c:pt idx="41">
                  <c:v>432.82000000000011</c:v>
                </c:pt>
                <c:pt idx="42">
                  <c:v>476.54000000000008</c:v>
                </c:pt>
                <c:pt idx="43">
                  <c:v>508.00000000000006</c:v>
                </c:pt>
                <c:pt idx="44">
                  <c:v>538.18000000000006</c:v>
                </c:pt>
                <c:pt idx="45">
                  <c:v>558.69000000000005</c:v>
                </c:pt>
                <c:pt idx="46">
                  <c:v>581.78000000000009</c:v>
                </c:pt>
                <c:pt idx="47">
                  <c:v>583.3900000000001</c:v>
                </c:pt>
                <c:pt idx="48">
                  <c:v>584.06000000000006</c:v>
                </c:pt>
                <c:pt idx="49">
                  <c:v>584.06000000000006</c:v>
                </c:pt>
                <c:pt idx="50">
                  <c:v>584.06000000000006</c:v>
                </c:pt>
                <c:pt idx="51">
                  <c:v>584.06000000000006</c:v>
                </c:pt>
                <c:pt idx="52">
                  <c:v>585.8900000000001</c:v>
                </c:pt>
                <c:pt idx="53">
                  <c:v>591.53000000000009</c:v>
                </c:pt>
                <c:pt idx="54">
                  <c:v>593.99000000000012</c:v>
                </c:pt>
                <c:pt idx="55">
                  <c:v>596.86000000000013</c:v>
                </c:pt>
                <c:pt idx="56">
                  <c:v>599.97000000000014</c:v>
                </c:pt>
                <c:pt idx="57">
                  <c:v>604.46000000000015</c:v>
                </c:pt>
                <c:pt idx="58">
                  <c:v>607.58000000000015</c:v>
                </c:pt>
                <c:pt idx="59">
                  <c:v>608.97000000000014</c:v>
                </c:pt>
                <c:pt idx="60">
                  <c:v>610.50000000000011</c:v>
                </c:pt>
                <c:pt idx="61">
                  <c:v>616.54000000000008</c:v>
                </c:pt>
                <c:pt idx="62">
                  <c:v>625.16000000000008</c:v>
                </c:pt>
                <c:pt idx="63">
                  <c:v>634.87000000000012</c:v>
                </c:pt>
                <c:pt idx="64">
                  <c:v>646.57000000000016</c:v>
                </c:pt>
                <c:pt idx="65">
                  <c:v>662.57000000000016</c:v>
                </c:pt>
                <c:pt idx="66">
                  <c:v>668.45000000000016</c:v>
                </c:pt>
                <c:pt idx="67">
                  <c:v>673.83000000000015</c:v>
                </c:pt>
                <c:pt idx="68">
                  <c:v>680.4000000000002</c:v>
                </c:pt>
                <c:pt idx="69">
                  <c:v>686.10000000000025</c:v>
                </c:pt>
                <c:pt idx="70">
                  <c:v>691.5300000000002</c:v>
                </c:pt>
                <c:pt idx="71">
                  <c:v>696.85000000000025</c:v>
                </c:pt>
                <c:pt idx="72">
                  <c:v>701.95000000000027</c:v>
                </c:pt>
                <c:pt idx="73">
                  <c:v>707.26000000000022</c:v>
                </c:pt>
                <c:pt idx="74">
                  <c:v>712.39000000000021</c:v>
                </c:pt>
                <c:pt idx="75">
                  <c:v>717.6500000000002</c:v>
                </c:pt>
                <c:pt idx="76">
                  <c:v>717.6500000000002</c:v>
                </c:pt>
                <c:pt idx="77">
                  <c:v>717.6500000000002</c:v>
                </c:pt>
                <c:pt idx="78">
                  <c:v>717.6500000000002</c:v>
                </c:pt>
                <c:pt idx="79">
                  <c:v>717.6500000000002</c:v>
                </c:pt>
                <c:pt idx="80">
                  <c:v>717.6500000000002</c:v>
                </c:pt>
                <c:pt idx="81">
                  <c:v>717.6500000000002</c:v>
                </c:pt>
                <c:pt idx="82">
                  <c:v>717.6500000000002</c:v>
                </c:pt>
                <c:pt idx="83">
                  <c:v>720.87000000000023</c:v>
                </c:pt>
                <c:pt idx="84">
                  <c:v>725.38000000000022</c:v>
                </c:pt>
                <c:pt idx="85">
                  <c:v>732.59000000000026</c:v>
                </c:pt>
                <c:pt idx="86">
                  <c:v>735.88000000000022</c:v>
                </c:pt>
                <c:pt idx="87">
                  <c:v>738.73000000000025</c:v>
                </c:pt>
                <c:pt idx="88">
                  <c:v>740.1700000000003</c:v>
                </c:pt>
                <c:pt idx="89">
                  <c:v>740.89000000000033</c:v>
                </c:pt>
                <c:pt idx="90">
                  <c:v>740.89000000000033</c:v>
                </c:pt>
                <c:pt idx="91">
                  <c:v>740.89000000000033</c:v>
                </c:pt>
                <c:pt idx="92">
                  <c:v>740.89000000000033</c:v>
                </c:pt>
                <c:pt idx="93">
                  <c:v>740.89000000000033</c:v>
                </c:pt>
                <c:pt idx="94">
                  <c:v>740.89000000000033</c:v>
                </c:pt>
                <c:pt idx="95">
                  <c:v>740.89000000000033</c:v>
                </c:pt>
                <c:pt idx="96">
                  <c:v>740.89000000000033</c:v>
                </c:pt>
                <c:pt idx="97">
                  <c:v>740.89000000000033</c:v>
                </c:pt>
                <c:pt idx="98">
                  <c:v>741.52000000000032</c:v>
                </c:pt>
                <c:pt idx="99">
                  <c:v>743.86000000000035</c:v>
                </c:pt>
                <c:pt idx="100">
                  <c:v>746.16000000000031</c:v>
                </c:pt>
                <c:pt idx="101">
                  <c:v>751.46000000000026</c:v>
                </c:pt>
                <c:pt idx="102">
                  <c:v>755.82000000000028</c:v>
                </c:pt>
                <c:pt idx="103">
                  <c:v>758.14000000000033</c:v>
                </c:pt>
                <c:pt idx="104">
                  <c:v>758.14000000000033</c:v>
                </c:pt>
                <c:pt idx="105">
                  <c:v>758.14000000000033</c:v>
                </c:pt>
                <c:pt idx="106">
                  <c:v>758.14000000000033</c:v>
                </c:pt>
                <c:pt idx="107">
                  <c:v>758.14000000000033</c:v>
                </c:pt>
                <c:pt idx="108">
                  <c:v>758.14000000000033</c:v>
                </c:pt>
                <c:pt idx="109">
                  <c:v>758.14000000000033</c:v>
                </c:pt>
                <c:pt idx="110">
                  <c:v>758.14000000000033</c:v>
                </c:pt>
                <c:pt idx="111">
                  <c:v>761.43000000000029</c:v>
                </c:pt>
                <c:pt idx="112">
                  <c:v>763.68000000000029</c:v>
                </c:pt>
                <c:pt idx="113">
                  <c:v>763.68000000000029</c:v>
                </c:pt>
                <c:pt idx="114">
                  <c:v>763.68000000000029</c:v>
                </c:pt>
                <c:pt idx="115">
                  <c:v>764.4200000000003</c:v>
                </c:pt>
                <c:pt idx="116">
                  <c:v>767.0400000000003</c:v>
                </c:pt>
                <c:pt idx="117">
                  <c:v>771.59000000000026</c:v>
                </c:pt>
                <c:pt idx="118">
                  <c:v>774.74000000000024</c:v>
                </c:pt>
                <c:pt idx="119">
                  <c:v>777.1600000000002</c:v>
                </c:pt>
                <c:pt idx="120">
                  <c:v>780.07000000000016</c:v>
                </c:pt>
                <c:pt idx="121">
                  <c:v>782.00000000000011</c:v>
                </c:pt>
                <c:pt idx="122">
                  <c:v>782.00000000000011</c:v>
                </c:pt>
                <c:pt idx="123">
                  <c:v>782.73000000000013</c:v>
                </c:pt>
                <c:pt idx="124">
                  <c:v>788.44000000000017</c:v>
                </c:pt>
                <c:pt idx="125">
                  <c:v>802.81000000000017</c:v>
                </c:pt>
                <c:pt idx="126">
                  <c:v>822.71000000000015</c:v>
                </c:pt>
                <c:pt idx="127">
                  <c:v>841.6500000000002</c:v>
                </c:pt>
                <c:pt idx="128">
                  <c:v>857.33000000000015</c:v>
                </c:pt>
                <c:pt idx="129">
                  <c:v>874.11000000000013</c:v>
                </c:pt>
                <c:pt idx="130">
                  <c:v>891.91000000000008</c:v>
                </c:pt>
                <c:pt idx="131">
                  <c:v>916.07</c:v>
                </c:pt>
                <c:pt idx="132">
                  <c:v>943.63</c:v>
                </c:pt>
                <c:pt idx="133">
                  <c:v>971.03</c:v>
                </c:pt>
                <c:pt idx="134">
                  <c:v>993.52</c:v>
                </c:pt>
                <c:pt idx="135">
                  <c:v>1011.98</c:v>
                </c:pt>
                <c:pt idx="136">
                  <c:v>1029.07</c:v>
                </c:pt>
                <c:pt idx="137">
                  <c:v>1047.45</c:v>
                </c:pt>
                <c:pt idx="138">
                  <c:v>1061.6300000000001</c:v>
                </c:pt>
                <c:pt idx="139">
                  <c:v>1071.9000000000001</c:v>
                </c:pt>
                <c:pt idx="140">
                  <c:v>1080.98</c:v>
                </c:pt>
                <c:pt idx="141">
                  <c:v>1085.6400000000001</c:v>
                </c:pt>
                <c:pt idx="142">
                  <c:v>1090.46</c:v>
                </c:pt>
                <c:pt idx="143">
                  <c:v>1095.3600000000001</c:v>
                </c:pt>
                <c:pt idx="144">
                  <c:v>1101.4900000000002</c:v>
                </c:pt>
                <c:pt idx="145">
                  <c:v>1106.3700000000003</c:v>
                </c:pt>
                <c:pt idx="146">
                  <c:v>1113.3200000000004</c:v>
                </c:pt>
                <c:pt idx="147">
                  <c:v>1118.0800000000004</c:v>
                </c:pt>
                <c:pt idx="148">
                  <c:v>1125.3900000000003</c:v>
                </c:pt>
                <c:pt idx="149">
                  <c:v>1131.1300000000003</c:v>
                </c:pt>
                <c:pt idx="150">
                  <c:v>1141.8800000000003</c:v>
                </c:pt>
                <c:pt idx="151">
                  <c:v>1154.5200000000004</c:v>
                </c:pt>
                <c:pt idx="152">
                  <c:v>1167.2500000000005</c:v>
                </c:pt>
                <c:pt idx="153">
                  <c:v>1169.1300000000006</c:v>
                </c:pt>
                <c:pt idx="154">
                  <c:v>1169.2200000000005</c:v>
                </c:pt>
                <c:pt idx="155">
                  <c:v>1169.9600000000005</c:v>
                </c:pt>
                <c:pt idx="156">
                  <c:v>1169.9600000000005</c:v>
                </c:pt>
                <c:pt idx="157">
                  <c:v>1170.5200000000004</c:v>
                </c:pt>
                <c:pt idx="158">
                  <c:v>1170.5200000000004</c:v>
                </c:pt>
                <c:pt idx="159">
                  <c:v>1172.5200000000004</c:v>
                </c:pt>
                <c:pt idx="160">
                  <c:v>1177.3800000000003</c:v>
                </c:pt>
                <c:pt idx="161">
                  <c:v>1185.0900000000004</c:v>
                </c:pt>
                <c:pt idx="162">
                  <c:v>1193.3500000000004</c:v>
                </c:pt>
                <c:pt idx="163">
                  <c:v>1199.8500000000004</c:v>
                </c:pt>
                <c:pt idx="164">
                  <c:v>1206.5100000000004</c:v>
                </c:pt>
                <c:pt idx="165">
                  <c:v>1219.0800000000004</c:v>
                </c:pt>
                <c:pt idx="166">
                  <c:v>1230.5500000000004</c:v>
                </c:pt>
                <c:pt idx="167">
                  <c:v>1244.2400000000005</c:v>
                </c:pt>
                <c:pt idx="168">
                  <c:v>1257.3100000000004</c:v>
                </c:pt>
                <c:pt idx="169">
                  <c:v>1267.3200000000004</c:v>
                </c:pt>
                <c:pt idx="170">
                  <c:v>1276.3100000000004</c:v>
                </c:pt>
                <c:pt idx="171">
                  <c:v>1286.8200000000004</c:v>
                </c:pt>
                <c:pt idx="172">
                  <c:v>1297.3000000000004</c:v>
                </c:pt>
                <c:pt idx="173">
                  <c:v>1317.0400000000004</c:v>
                </c:pt>
                <c:pt idx="174">
                  <c:v>1343.9600000000005</c:v>
                </c:pt>
                <c:pt idx="175">
                  <c:v>1358.9000000000005</c:v>
                </c:pt>
                <c:pt idx="176">
                  <c:v>1375.6800000000005</c:v>
                </c:pt>
                <c:pt idx="177">
                  <c:v>1393.9100000000005</c:v>
                </c:pt>
                <c:pt idx="178">
                  <c:v>1406.5400000000006</c:v>
                </c:pt>
                <c:pt idx="179">
                  <c:v>1418.7100000000007</c:v>
                </c:pt>
                <c:pt idx="180">
                  <c:v>1430.0700000000006</c:v>
                </c:pt>
                <c:pt idx="181">
                  <c:v>1443.3800000000006</c:v>
                </c:pt>
              </c:numCache>
            </c:numRef>
          </c:val>
          <c:smooth val="0"/>
          <c:extLst>
            <c:ext xmlns:c16="http://schemas.microsoft.com/office/drawing/2014/chart" uri="{C3380CC4-5D6E-409C-BE32-E72D297353CC}">
              <c16:uniqueId val="{00000001-37FB-4CA0-963B-BA9ADD71E70D}"/>
            </c:ext>
          </c:extLst>
        </c:ser>
        <c:dLbls>
          <c:showLegendKey val="0"/>
          <c:showVal val="0"/>
          <c:showCatName val="0"/>
          <c:showSerName val="0"/>
          <c:showPercent val="0"/>
          <c:showBubbleSize val="0"/>
        </c:dLbls>
        <c:smooth val="0"/>
        <c:axId val="133903679"/>
        <c:axId val="133902239"/>
        <c:extLst>
          <c:ext xmlns:c15="http://schemas.microsoft.com/office/drawing/2012/chart" uri="{02D57815-91ED-43cb-92C2-25804820EDAC}">
            <c15:filteredLineSeries>
              <c15:ser>
                <c:idx val="0"/>
                <c:order val="0"/>
                <c:tx>
                  <c:strRef>
                    <c:extLst>
                      <c:ext uri="{02D57815-91ED-43cb-92C2-25804820EDAC}">
                        <c15:formulaRef>
                          <c15:sqref>'Export to Cont.  Figure 22 &amp; 23'!$D$3</c15:sqref>
                        </c15:formulaRef>
                      </c:ext>
                    </c:extLst>
                    <c:strCache>
                      <c:ptCount val="1"/>
                      <c:pt idx="0">
                        <c:v>2024/25</c:v>
                      </c:pt>
                    </c:strCache>
                  </c:strRef>
                </c:tx>
                <c:spPr>
                  <a:ln w="28575" cap="rnd">
                    <a:solidFill>
                      <a:schemeClr val="accent1"/>
                    </a:solidFill>
                    <a:round/>
                  </a:ln>
                  <a:effectLst/>
                </c:spPr>
                <c:marker>
                  <c:symbol val="none"/>
                </c:marker>
                <c:cat>
                  <c:numRef>
                    <c:extLst>
                      <c:ext uri="{02D57815-91ED-43cb-92C2-25804820EDAC}">
                        <c15:formulaRef>
                          <c15:sqref>'Export to Cont.  Figure 22 &amp; 23'!$C$4:$C$185</c15:sqref>
                        </c15:formulaRef>
                      </c:ext>
                    </c:extLst>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extLst>
                      <c:ext uri="{02D57815-91ED-43cb-92C2-25804820EDAC}">
                        <c15:formulaRef>
                          <c15:sqref>'Export to Cont.  Figure 22 &amp; 23'!$D$4:$D$185</c15:sqref>
                        </c15:formulaRef>
                      </c:ext>
                    </c:extLst>
                    <c:numCache>
                      <c:formatCode>0</c:formatCode>
                      <c:ptCount val="182"/>
                      <c:pt idx="0">
                        <c:v>19.8</c:v>
                      </c:pt>
                      <c:pt idx="1">
                        <c:v>15.9</c:v>
                      </c:pt>
                      <c:pt idx="2">
                        <c:v>11.9</c:v>
                      </c:pt>
                      <c:pt idx="3">
                        <c:v>16.100000000000001</c:v>
                      </c:pt>
                      <c:pt idx="4">
                        <c:v>16.899999999999999</c:v>
                      </c:pt>
                      <c:pt idx="5">
                        <c:v>12.3</c:v>
                      </c:pt>
                      <c:pt idx="6">
                        <c:v>10.6</c:v>
                      </c:pt>
                      <c:pt idx="7">
                        <c:v>7</c:v>
                      </c:pt>
                      <c:pt idx="8">
                        <c:v>9</c:v>
                      </c:pt>
                      <c:pt idx="9">
                        <c:v>7.3</c:v>
                      </c:pt>
                      <c:pt idx="10">
                        <c:v>7.7</c:v>
                      </c:pt>
                      <c:pt idx="11">
                        <c:v>7.9</c:v>
                      </c:pt>
                      <c:pt idx="12">
                        <c:v>7.2</c:v>
                      </c:pt>
                      <c:pt idx="13">
                        <c:v>10.4</c:v>
                      </c:pt>
                      <c:pt idx="14">
                        <c:v>10</c:v>
                      </c:pt>
                      <c:pt idx="15">
                        <c:v>8.6</c:v>
                      </c:pt>
                      <c:pt idx="16">
                        <c:v>7.5</c:v>
                      </c:pt>
                      <c:pt idx="17">
                        <c:v>6.8999999999999995</c:v>
                      </c:pt>
                      <c:pt idx="18">
                        <c:v>6.5</c:v>
                      </c:pt>
                      <c:pt idx="19">
                        <c:v>6.9</c:v>
                      </c:pt>
                      <c:pt idx="20">
                        <c:v>5.4</c:v>
                      </c:pt>
                      <c:pt idx="21">
                        <c:v>4</c:v>
                      </c:pt>
                      <c:pt idx="22">
                        <c:v>3.1</c:v>
                      </c:pt>
                      <c:pt idx="23">
                        <c:v>5.2</c:v>
                      </c:pt>
                      <c:pt idx="24">
                        <c:v>0.8</c:v>
                      </c:pt>
                      <c:pt idx="25">
                        <c:v>0</c:v>
                      </c:pt>
                      <c:pt idx="26">
                        <c:v>0</c:v>
                      </c:pt>
                      <c:pt idx="27">
                        <c:v>0</c:v>
                      </c:pt>
                      <c:pt idx="28">
                        <c:v>0</c:v>
                      </c:pt>
                      <c:pt idx="29">
                        <c:v>1.5</c:v>
                      </c:pt>
                      <c:pt idx="30">
                        <c:v>1.3</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0.9</c:v>
                      </c:pt>
                      <c:pt idx="54">
                        <c:v>1.6</c:v>
                      </c:pt>
                      <c:pt idx="55">
                        <c:v>0.9</c:v>
                      </c:pt>
                      <c:pt idx="56">
                        <c:v>0.6</c:v>
                      </c:pt>
                      <c:pt idx="57">
                        <c:v>0</c:v>
                      </c:pt>
                      <c:pt idx="58">
                        <c:v>0</c:v>
                      </c:pt>
                      <c:pt idx="59">
                        <c:v>0</c:v>
                      </c:pt>
                      <c:pt idx="60">
                        <c:v>4.0999999999999996</c:v>
                      </c:pt>
                      <c:pt idx="61">
                        <c:v>3.9</c:v>
                      </c:pt>
                      <c:pt idx="62">
                        <c:v>0</c:v>
                      </c:pt>
                      <c:pt idx="63">
                        <c:v>0</c:v>
                      </c:pt>
                      <c:pt idx="64">
                        <c:v>0</c:v>
                      </c:pt>
                      <c:pt idx="65">
                        <c:v>0</c:v>
                      </c:pt>
                      <c:pt idx="66">
                        <c:v>0</c:v>
                      </c:pt>
                      <c:pt idx="67">
                        <c:v>0</c:v>
                      </c:pt>
                      <c:pt idx="68">
                        <c:v>0</c:v>
                      </c:pt>
                      <c:pt idx="69">
                        <c:v>0</c:v>
                      </c:pt>
                      <c:pt idx="70">
                        <c:v>0</c:v>
                      </c:pt>
                      <c:pt idx="71">
                        <c:v>0</c:v>
                      </c:pt>
                      <c:pt idx="72">
                        <c:v>0</c:v>
                      </c:pt>
                      <c:pt idx="73">
                        <c:v>0</c:v>
                      </c:pt>
                      <c:pt idx="74">
                        <c:v>3.8</c:v>
                      </c:pt>
                      <c:pt idx="75">
                        <c:v>5</c:v>
                      </c:pt>
                      <c:pt idx="76">
                        <c:v>3.5</c:v>
                      </c:pt>
                      <c:pt idx="77">
                        <c:v>2.6</c:v>
                      </c:pt>
                      <c:pt idx="78">
                        <c:v>6.3</c:v>
                      </c:pt>
                      <c:pt idx="79">
                        <c:v>4.5</c:v>
                      </c:pt>
                      <c:pt idx="80">
                        <c:v>3.8</c:v>
                      </c:pt>
                      <c:pt idx="81">
                        <c:v>0.7</c:v>
                      </c:pt>
                      <c:pt idx="82">
                        <c:v>0.5</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2.1</c:v>
                      </c:pt>
                      <c:pt idx="141">
                        <c:v>1.1000000000000001</c:v>
                      </c:pt>
                      <c:pt idx="142">
                        <c:v>3.8</c:v>
                      </c:pt>
                      <c:pt idx="143">
                        <c:v>2.8</c:v>
                      </c:pt>
                      <c:pt idx="144">
                        <c:v>0</c:v>
                      </c:pt>
                      <c:pt idx="145">
                        <c:v>0</c:v>
                      </c:pt>
                      <c:pt idx="146">
                        <c:v>0.9</c:v>
                      </c:pt>
                      <c:pt idx="147">
                        <c:v>1.1000000000000001</c:v>
                      </c:pt>
                      <c:pt idx="148">
                        <c:v>1.3</c:v>
                      </c:pt>
                      <c:pt idx="149">
                        <c:v>2.2000000000000002</c:v>
                      </c:pt>
                      <c:pt idx="150">
                        <c:v>0.8</c:v>
                      </c:pt>
                      <c:pt idx="151">
                        <c:v>1.5</c:v>
                      </c:pt>
                      <c:pt idx="152">
                        <c:v>1.6</c:v>
                      </c:pt>
                      <c:pt idx="153">
                        <c:v>2</c:v>
                      </c:pt>
                      <c:pt idx="154">
                        <c:v>2.4</c:v>
                      </c:pt>
                      <c:pt idx="155">
                        <c:v>4.2</c:v>
                      </c:pt>
                      <c:pt idx="156">
                        <c:v>0.8</c:v>
                      </c:pt>
                      <c:pt idx="157">
                        <c:v>2.4</c:v>
                      </c:pt>
                      <c:pt idx="158">
                        <c:v>1.1000000000000001</c:v>
                      </c:pt>
                      <c:pt idx="159">
                        <c:v>0.4</c:v>
                      </c:pt>
                      <c:pt idx="160">
                        <c:v>2.6</c:v>
                      </c:pt>
                      <c:pt idx="161">
                        <c:v>2.6</c:v>
                      </c:pt>
                      <c:pt idx="162">
                        <c:v>2.2000000000000002</c:v>
                      </c:pt>
                      <c:pt idx="163">
                        <c:v>2.5</c:v>
                      </c:pt>
                      <c:pt idx="164">
                        <c:v>2.6</c:v>
                      </c:pt>
                      <c:pt idx="165">
                        <c:v>0</c:v>
                      </c:pt>
                      <c:pt idx="166">
                        <c:v>0</c:v>
                      </c:pt>
                      <c:pt idx="167">
                        <c:v>0</c:v>
                      </c:pt>
                      <c:pt idx="168">
                        <c:v>0</c:v>
                      </c:pt>
                      <c:pt idx="169">
                        <c:v>1.5</c:v>
                      </c:pt>
                      <c:pt idx="170">
                        <c:v>3.8</c:v>
                      </c:pt>
                      <c:pt idx="171">
                        <c:v>1.8</c:v>
                      </c:pt>
                      <c:pt idx="172">
                        <c:v>2.5</c:v>
                      </c:pt>
                      <c:pt idx="173">
                        <c:v>0.8</c:v>
                      </c:pt>
                      <c:pt idx="174">
                        <c:v>2.5</c:v>
                      </c:pt>
                      <c:pt idx="175">
                        <c:v>2.8</c:v>
                      </c:pt>
                      <c:pt idx="176">
                        <c:v>4.8</c:v>
                      </c:pt>
                      <c:pt idx="177">
                        <c:v>15.4</c:v>
                      </c:pt>
                      <c:pt idx="178">
                        <c:v>10.6</c:v>
                      </c:pt>
                      <c:pt idx="179">
                        <c:v>5.6</c:v>
                      </c:pt>
                      <c:pt idx="180">
                        <c:v>5.2</c:v>
                      </c:pt>
                      <c:pt idx="181">
                        <c:v>4.2</c:v>
                      </c:pt>
                    </c:numCache>
                  </c:numRef>
                </c:val>
                <c:smooth val="0"/>
                <c:extLst>
                  <c:ext xmlns:c16="http://schemas.microsoft.com/office/drawing/2014/chart" uri="{C3380CC4-5D6E-409C-BE32-E72D297353CC}">
                    <c16:uniqueId val="{00000002-37FB-4CA0-963B-BA9ADD71E70D}"/>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'Export to Cont.  Figure 22 &amp; 23'!$E$3</c15:sqref>
                        </c15:formulaRef>
                      </c:ext>
                    </c:extLst>
                    <c:strCache>
                      <c:ptCount val="1"/>
                      <c:pt idx="0">
                        <c:v>2025/26</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'Export to Cont.  Figure 22 &amp; 23'!$C$4:$C$185</c15:sqref>
                        </c15:formulaRef>
                      </c:ext>
                    </c:extLst>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extLst xmlns:c15="http://schemas.microsoft.com/office/drawing/2012/chart">
                      <c:ext xmlns:c15="http://schemas.microsoft.com/office/drawing/2012/chart" uri="{02D57815-91ED-43cb-92C2-25804820EDAC}">
                        <c15:formulaRef>
                          <c15:sqref>'Export to Cont.  Figure 22 &amp; 23'!$E$4:$E$185</c15:sqref>
                        </c15:formulaRef>
                      </c:ext>
                    </c:extLst>
                    <c:numCache>
                      <c:formatCode>0</c:formatCode>
                      <c:ptCount val="182"/>
                      <c:pt idx="0">
                        <c:v>7.0000000000000007E-2</c:v>
                      </c:pt>
                      <c:pt idx="1">
                        <c:v>0</c:v>
                      </c:pt>
                      <c:pt idx="2">
                        <c:v>0</c:v>
                      </c:pt>
                      <c:pt idx="3">
                        <c:v>0</c:v>
                      </c:pt>
                      <c:pt idx="4">
                        <c:v>0</c:v>
                      </c:pt>
                      <c:pt idx="5">
                        <c:v>2.2400000000000002</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21.89</c:v>
                      </c:pt>
                      <c:pt idx="21">
                        <c:v>20.399999999999999</c:v>
                      </c:pt>
                      <c:pt idx="22">
                        <c:v>19.32</c:v>
                      </c:pt>
                      <c:pt idx="23">
                        <c:v>18.88</c:v>
                      </c:pt>
                      <c:pt idx="24">
                        <c:v>15.35</c:v>
                      </c:pt>
                      <c:pt idx="25">
                        <c:v>11.99</c:v>
                      </c:pt>
                      <c:pt idx="26">
                        <c:v>13.37</c:v>
                      </c:pt>
                      <c:pt idx="27">
                        <c:v>22.96</c:v>
                      </c:pt>
                      <c:pt idx="28">
                        <c:v>10.19</c:v>
                      </c:pt>
                      <c:pt idx="29">
                        <c:v>22.15</c:v>
                      </c:pt>
                      <c:pt idx="30">
                        <c:v>23.96</c:v>
                      </c:pt>
                      <c:pt idx="31">
                        <c:v>24.79</c:v>
                      </c:pt>
                      <c:pt idx="32">
                        <c:v>24.42</c:v>
                      </c:pt>
                      <c:pt idx="33">
                        <c:v>25.48</c:v>
                      </c:pt>
                      <c:pt idx="34">
                        <c:v>19.600000000000001</c:v>
                      </c:pt>
                      <c:pt idx="35">
                        <c:v>17.350000000000001</c:v>
                      </c:pt>
                      <c:pt idx="36">
                        <c:v>10.78</c:v>
                      </c:pt>
                      <c:pt idx="37">
                        <c:v>22.36</c:v>
                      </c:pt>
                      <c:pt idx="38">
                        <c:v>13.12</c:v>
                      </c:pt>
                      <c:pt idx="39">
                        <c:v>13.22</c:v>
                      </c:pt>
                      <c:pt idx="40">
                        <c:v>20.12</c:v>
                      </c:pt>
                      <c:pt idx="41">
                        <c:v>38.81</c:v>
                      </c:pt>
                      <c:pt idx="42">
                        <c:v>43.72</c:v>
                      </c:pt>
                      <c:pt idx="43">
                        <c:v>31.46</c:v>
                      </c:pt>
                      <c:pt idx="44">
                        <c:v>30.18</c:v>
                      </c:pt>
                      <c:pt idx="45">
                        <c:v>20.51</c:v>
                      </c:pt>
                      <c:pt idx="46">
                        <c:v>23.09</c:v>
                      </c:pt>
                      <c:pt idx="47">
                        <c:v>1.61</c:v>
                      </c:pt>
                      <c:pt idx="48">
                        <c:v>0.67</c:v>
                      </c:pt>
                      <c:pt idx="49">
                        <c:v>0</c:v>
                      </c:pt>
                      <c:pt idx="50">
                        <c:v>0</c:v>
                      </c:pt>
                      <c:pt idx="51">
                        <c:v>0</c:v>
                      </c:pt>
                      <c:pt idx="52">
                        <c:v>1.83</c:v>
                      </c:pt>
                      <c:pt idx="53">
                        <c:v>5.64</c:v>
                      </c:pt>
                      <c:pt idx="54">
                        <c:v>2.46</c:v>
                      </c:pt>
                      <c:pt idx="55">
                        <c:v>2.87</c:v>
                      </c:pt>
                      <c:pt idx="56">
                        <c:v>3.11</c:v>
                      </c:pt>
                      <c:pt idx="57">
                        <c:v>4.49</c:v>
                      </c:pt>
                      <c:pt idx="58">
                        <c:v>3.12</c:v>
                      </c:pt>
                      <c:pt idx="59">
                        <c:v>1.39</c:v>
                      </c:pt>
                      <c:pt idx="60">
                        <c:v>1.53</c:v>
                      </c:pt>
                      <c:pt idx="61">
                        <c:v>6.04</c:v>
                      </c:pt>
                      <c:pt idx="62">
                        <c:v>8.6199999999999992</c:v>
                      </c:pt>
                      <c:pt idx="63">
                        <c:v>9.7100000000000009</c:v>
                      </c:pt>
                      <c:pt idx="64">
                        <c:v>11.7</c:v>
                      </c:pt>
                      <c:pt idx="65">
                        <c:v>16</c:v>
                      </c:pt>
                      <c:pt idx="66">
                        <c:v>5.88</c:v>
                      </c:pt>
                      <c:pt idx="67">
                        <c:v>5.38</c:v>
                      </c:pt>
                      <c:pt idx="68">
                        <c:v>6.57</c:v>
                      </c:pt>
                      <c:pt idx="69">
                        <c:v>5.7</c:v>
                      </c:pt>
                      <c:pt idx="70">
                        <c:v>5.43</c:v>
                      </c:pt>
                      <c:pt idx="71">
                        <c:v>5.32</c:v>
                      </c:pt>
                      <c:pt idx="72">
                        <c:v>5.0999999999999996</c:v>
                      </c:pt>
                      <c:pt idx="73">
                        <c:v>5.31</c:v>
                      </c:pt>
                      <c:pt idx="74">
                        <c:v>5.13</c:v>
                      </c:pt>
                      <c:pt idx="75">
                        <c:v>5.26</c:v>
                      </c:pt>
                      <c:pt idx="76">
                        <c:v>0</c:v>
                      </c:pt>
                      <c:pt idx="77">
                        <c:v>0</c:v>
                      </c:pt>
                      <c:pt idx="78">
                        <c:v>0</c:v>
                      </c:pt>
                      <c:pt idx="79">
                        <c:v>0</c:v>
                      </c:pt>
                      <c:pt idx="80">
                        <c:v>0</c:v>
                      </c:pt>
                      <c:pt idx="81">
                        <c:v>0</c:v>
                      </c:pt>
                      <c:pt idx="82">
                        <c:v>0</c:v>
                      </c:pt>
                      <c:pt idx="83">
                        <c:v>3.22</c:v>
                      </c:pt>
                      <c:pt idx="84">
                        <c:v>4.51</c:v>
                      </c:pt>
                      <c:pt idx="85">
                        <c:v>7.21</c:v>
                      </c:pt>
                      <c:pt idx="86">
                        <c:v>3.29</c:v>
                      </c:pt>
                      <c:pt idx="87">
                        <c:v>2.85</c:v>
                      </c:pt>
                      <c:pt idx="88">
                        <c:v>1.44</c:v>
                      </c:pt>
                      <c:pt idx="89">
                        <c:v>0.72</c:v>
                      </c:pt>
                      <c:pt idx="90">
                        <c:v>0</c:v>
                      </c:pt>
                      <c:pt idx="91">
                        <c:v>0</c:v>
                      </c:pt>
                      <c:pt idx="92">
                        <c:v>0</c:v>
                      </c:pt>
                      <c:pt idx="93">
                        <c:v>0</c:v>
                      </c:pt>
                      <c:pt idx="94">
                        <c:v>0</c:v>
                      </c:pt>
                      <c:pt idx="95">
                        <c:v>0</c:v>
                      </c:pt>
                      <c:pt idx="96">
                        <c:v>0</c:v>
                      </c:pt>
                      <c:pt idx="97">
                        <c:v>0</c:v>
                      </c:pt>
                      <c:pt idx="98">
                        <c:v>0.63</c:v>
                      </c:pt>
                      <c:pt idx="99">
                        <c:v>2.34</c:v>
                      </c:pt>
                      <c:pt idx="100">
                        <c:v>2.2999999999999998</c:v>
                      </c:pt>
                      <c:pt idx="101">
                        <c:v>5.3</c:v>
                      </c:pt>
                      <c:pt idx="102">
                        <c:v>4.3600000000000003</c:v>
                      </c:pt>
                      <c:pt idx="103">
                        <c:v>2.3199999999999998</c:v>
                      </c:pt>
                      <c:pt idx="104">
                        <c:v>0</c:v>
                      </c:pt>
                      <c:pt idx="105">
                        <c:v>0</c:v>
                      </c:pt>
                      <c:pt idx="106">
                        <c:v>0</c:v>
                      </c:pt>
                      <c:pt idx="107">
                        <c:v>0</c:v>
                      </c:pt>
                      <c:pt idx="108">
                        <c:v>0</c:v>
                      </c:pt>
                      <c:pt idx="109">
                        <c:v>0</c:v>
                      </c:pt>
                      <c:pt idx="110">
                        <c:v>0</c:v>
                      </c:pt>
                      <c:pt idx="111">
                        <c:v>3.29</c:v>
                      </c:pt>
                      <c:pt idx="112">
                        <c:v>2.25</c:v>
                      </c:pt>
                      <c:pt idx="113">
                        <c:v>0</c:v>
                      </c:pt>
                      <c:pt idx="114">
                        <c:v>0</c:v>
                      </c:pt>
                      <c:pt idx="115">
                        <c:v>0.74</c:v>
                      </c:pt>
                      <c:pt idx="116">
                        <c:v>2.62</c:v>
                      </c:pt>
                      <c:pt idx="117">
                        <c:v>4.55</c:v>
                      </c:pt>
                      <c:pt idx="118">
                        <c:v>3.15</c:v>
                      </c:pt>
                      <c:pt idx="119">
                        <c:v>2.42</c:v>
                      </c:pt>
                      <c:pt idx="120">
                        <c:v>2.91</c:v>
                      </c:pt>
                      <c:pt idx="121">
                        <c:v>1.93</c:v>
                      </c:pt>
                      <c:pt idx="122">
                        <c:v>0</c:v>
                      </c:pt>
                      <c:pt idx="123">
                        <c:v>0.73</c:v>
                      </c:pt>
                      <c:pt idx="124">
                        <c:v>5.71</c:v>
                      </c:pt>
                      <c:pt idx="125">
                        <c:v>14.37</c:v>
                      </c:pt>
                      <c:pt idx="126">
                        <c:v>19.899999999999999</c:v>
                      </c:pt>
                      <c:pt idx="127">
                        <c:v>18.940000000000001</c:v>
                      </c:pt>
                      <c:pt idx="128">
                        <c:v>15.68</c:v>
                      </c:pt>
                      <c:pt idx="129">
                        <c:v>16.78</c:v>
                      </c:pt>
                      <c:pt idx="130">
                        <c:v>17.8</c:v>
                      </c:pt>
                      <c:pt idx="131">
                        <c:v>24.16</c:v>
                      </c:pt>
                      <c:pt idx="132">
                        <c:v>27.56</c:v>
                      </c:pt>
                      <c:pt idx="133">
                        <c:v>27.4</c:v>
                      </c:pt>
                      <c:pt idx="134">
                        <c:v>22.49</c:v>
                      </c:pt>
                      <c:pt idx="135">
                        <c:v>18.46</c:v>
                      </c:pt>
                      <c:pt idx="136">
                        <c:v>17.09</c:v>
                      </c:pt>
                      <c:pt idx="137">
                        <c:v>18.38</c:v>
                      </c:pt>
                      <c:pt idx="138">
                        <c:v>14.18</c:v>
                      </c:pt>
                      <c:pt idx="139">
                        <c:v>10.27</c:v>
                      </c:pt>
                      <c:pt idx="140">
                        <c:v>9.08</c:v>
                      </c:pt>
                      <c:pt idx="141">
                        <c:v>4.66</c:v>
                      </c:pt>
                      <c:pt idx="142">
                        <c:v>4.82</c:v>
                      </c:pt>
                      <c:pt idx="143">
                        <c:v>4.9000000000000004</c:v>
                      </c:pt>
                      <c:pt idx="144">
                        <c:v>6.13</c:v>
                      </c:pt>
                      <c:pt idx="145">
                        <c:v>4.88</c:v>
                      </c:pt>
                      <c:pt idx="146">
                        <c:v>6.95</c:v>
                      </c:pt>
                      <c:pt idx="147">
                        <c:v>4.76</c:v>
                      </c:pt>
                      <c:pt idx="148">
                        <c:v>7.31</c:v>
                      </c:pt>
                      <c:pt idx="149">
                        <c:v>5.74</c:v>
                      </c:pt>
                      <c:pt idx="150">
                        <c:v>10.75</c:v>
                      </c:pt>
                      <c:pt idx="151">
                        <c:v>12.64</c:v>
                      </c:pt>
                      <c:pt idx="152">
                        <c:v>12.73</c:v>
                      </c:pt>
                      <c:pt idx="153">
                        <c:v>1.8800000000000001</c:v>
                      </c:pt>
                      <c:pt idx="154">
                        <c:v>0.09</c:v>
                      </c:pt>
                      <c:pt idx="155">
                        <c:v>0.74</c:v>
                      </c:pt>
                      <c:pt idx="156">
                        <c:v>0</c:v>
                      </c:pt>
                      <c:pt idx="157">
                        <c:v>0.56000000000000005</c:v>
                      </c:pt>
                      <c:pt idx="158">
                        <c:v>0</c:v>
                      </c:pt>
                      <c:pt idx="159">
                        <c:v>2</c:v>
                      </c:pt>
                      <c:pt idx="160">
                        <c:v>4.8600000000000003</c:v>
                      </c:pt>
                      <c:pt idx="161">
                        <c:v>7.71</c:v>
                      </c:pt>
                      <c:pt idx="162">
                        <c:v>8.26</c:v>
                      </c:pt>
                      <c:pt idx="163">
                        <c:v>6.5</c:v>
                      </c:pt>
                      <c:pt idx="164">
                        <c:v>6.66</c:v>
                      </c:pt>
                      <c:pt idx="165">
                        <c:v>12.57</c:v>
                      </c:pt>
                      <c:pt idx="166">
                        <c:v>11.469999999999999</c:v>
                      </c:pt>
                      <c:pt idx="167">
                        <c:v>13.69</c:v>
                      </c:pt>
                      <c:pt idx="168">
                        <c:v>13.07</c:v>
                      </c:pt>
                      <c:pt idx="169">
                        <c:v>10.01</c:v>
                      </c:pt>
                      <c:pt idx="170">
                        <c:v>8.99</c:v>
                      </c:pt>
                      <c:pt idx="171">
                        <c:v>10.51</c:v>
                      </c:pt>
                      <c:pt idx="172">
                        <c:v>10.48</c:v>
                      </c:pt>
                      <c:pt idx="173">
                        <c:v>19.740000000000002</c:v>
                      </c:pt>
                      <c:pt idx="174">
                        <c:v>26.919999999999998</c:v>
                      </c:pt>
                      <c:pt idx="175">
                        <c:v>14.94</c:v>
                      </c:pt>
                      <c:pt idx="176">
                        <c:v>16.78</c:v>
                      </c:pt>
                      <c:pt idx="177">
                        <c:v>18.23</c:v>
                      </c:pt>
                      <c:pt idx="178">
                        <c:v>12.63</c:v>
                      </c:pt>
                      <c:pt idx="179">
                        <c:v>12.17</c:v>
                      </c:pt>
                      <c:pt idx="180">
                        <c:v>11.36</c:v>
                      </c:pt>
                      <c:pt idx="181">
                        <c:v>13.309999999999999</c:v>
                      </c:pt>
                    </c:numCache>
                  </c:numRef>
                </c:val>
                <c:smooth val="0"/>
                <c:extLst xmlns:c15="http://schemas.microsoft.com/office/drawing/2012/chart">
                  <c:ext xmlns:c16="http://schemas.microsoft.com/office/drawing/2014/chart" uri="{C3380CC4-5D6E-409C-BE32-E72D297353CC}">
                    <c16:uniqueId val="{00000003-37FB-4CA0-963B-BA9ADD71E70D}"/>
                  </c:ext>
                </c:extLst>
              </c15:ser>
            </c15:filteredLineSeries>
          </c:ext>
        </c:extLst>
      </c:lineChart>
      <c:dateAx>
        <c:axId val="133903679"/>
        <c:scaling>
          <c:orientation val="minMax"/>
        </c:scaling>
        <c:delete val="0"/>
        <c:axPos val="b"/>
        <c:numFmt formatCode="d\-m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133902239"/>
        <c:crosses val="autoZero"/>
        <c:auto val="1"/>
        <c:lblOffset val="100"/>
        <c:baseTimeUnit val="days"/>
      </c:dateAx>
      <c:valAx>
        <c:axId val="13390223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r>
                  <a:rPr lang="en-GB">
                    <a:latin typeface="Tenorite" panose="00000500000000000000" pitchFamily="2" charset="0"/>
                  </a:rPr>
                  <a:t>bcm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133903679"/>
        <c:crosses val="autoZero"/>
        <c:crossBetween val="between"/>
        <c:dispUnits>
          <c:builtInUnit val="thousands"/>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a:latin typeface="Tenorite" panose="00000500000000000000" pitchFamily="2" charset="0"/>
              </a:rPr>
              <a:t>EU_Export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'Export to Cont.  Figure 22 &amp; 23'!$D$3</c:f>
              <c:strCache>
                <c:ptCount val="1"/>
                <c:pt idx="0">
                  <c:v>2024/25</c:v>
                </c:pt>
              </c:strCache>
              <c:extLst xmlns:c15="http://schemas.microsoft.com/office/drawing/2012/chart"/>
            </c:strRef>
          </c:tx>
          <c:spPr>
            <a:ln w="28575" cap="rnd">
              <a:solidFill>
                <a:schemeClr val="accent1"/>
              </a:solidFill>
              <a:round/>
            </a:ln>
            <a:effectLst/>
          </c:spPr>
          <c:marker>
            <c:symbol val="none"/>
          </c:marker>
          <c:cat>
            <c:numRef>
              <c:f>'Export to Cont.  Figure 22 &amp; 23'!$C$4:$C$185</c:f>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extLst xmlns:c15="http://schemas.microsoft.com/office/drawing/2012/chart"/>
            </c:numRef>
          </c:cat>
          <c:val>
            <c:numRef>
              <c:f>'Export to Cont.  Figure 22 &amp; 23'!$D$4:$D$185</c:f>
              <c:numCache>
                <c:formatCode>0</c:formatCode>
                <c:ptCount val="182"/>
                <c:pt idx="0">
                  <c:v>19.8</c:v>
                </c:pt>
                <c:pt idx="1">
                  <c:v>15.9</c:v>
                </c:pt>
                <c:pt idx="2">
                  <c:v>11.9</c:v>
                </c:pt>
                <c:pt idx="3">
                  <c:v>16.100000000000001</c:v>
                </c:pt>
                <c:pt idx="4">
                  <c:v>16.899999999999999</c:v>
                </c:pt>
                <c:pt idx="5">
                  <c:v>12.3</c:v>
                </c:pt>
                <c:pt idx="6">
                  <c:v>10.6</c:v>
                </c:pt>
                <c:pt idx="7">
                  <c:v>7</c:v>
                </c:pt>
                <c:pt idx="8">
                  <c:v>9</c:v>
                </c:pt>
                <c:pt idx="9">
                  <c:v>7.3</c:v>
                </c:pt>
                <c:pt idx="10">
                  <c:v>7.7</c:v>
                </c:pt>
                <c:pt idx="11">
                  <c:v>7.9</c:v>
                </c:pt>
                <c:pt idx="12">
                  <c:v>7.2</c:v>
                </c:pt>
                <c:pt idx="13">
                  <c:v>10.4</c:v>
                </c:pt>
                <c:pt idx="14">
                  <c:v>10</c:v>
                </c:pt>
                <c:pt idx="15">
                  <c:v>8.6</c:v>
                </c:pt>
                <c:pt idx="16">
                  <c:v>7.5</c:v>
                </c:pt>
                <c:pt idx="17">
                  <c:v>6.8999999999999995</c:v>
                </c:pt>
                <c:pt idx="18">
                  <c:v>6.5</c:v>
                </c:pt>
                <c:pt idx="19">
                  <c:v>6.9</c:v>
                </c:pt>
                <c:pt idx="20">
                  <c:v>5.4</c:v>
                </c:pt>
                <c:pt idx="21">
                  <c:v>4</c:v>
                </c:pt>
                <c:pt idx="22">
                  <c:v>3.1</c:v>
                </c:pt>
                <c:pt idx="23">
                  <c:v>5.2</c:v>
                </c:pt>
                <c:pt idx="24">
                  <c:v>0.8</c:v>
                </c:pt>
                <c:pt idx="25">
                  <c:v>0</c:v>
                </c:pt>
                <c:pt idx="26">
                  <c:v>0</c:v>
                </c:pt>
                <c:pt idx="27">
                  <c:v>0</c:v>
                </c:pt>
                <c:pt idx="28">
                  <c:v>0</c:v>
                </c:pt>
                <c:pt idx="29">
                  <c:v>1.5</c:v>
                </c:pt>
                <c:pt idx="30">
                  <c:v>1.3</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0.9</c:v>
                </c:pt>
                <c:pt idx="54">
                  <c:v>1.6</c:v>
                </c:pt>
                <c:pt idx="55">
                  <c:v>0.9</c:v>
                </c:pt>
                <c:pt idx="56">
                  <c:v>0.6</c:v>
                </c:pt>
                <c:pt idx="57">
                  <c:v>0</c:v>
                </c:pt>
                <c:pt idx="58">
                  <c:v>0</c:v>
                </c:pt>
                <c:pt idx="59">
                  <c:v>0</c:v>
                </c:pt>
                <c:pt idx="60">
                  <c:v>4.0999999999999996</c:v>
                </c:pt>
                <c:pt idx="61">
                  <c:v>3.9</c:v>
                </c:pt>
                <c:pt idx="62">
                  <c:v>0</c:v>
                </c:pt>
                <c:pt idx="63">
                  <c:v>0</c:v>
                </c:pt>
                <c:pt idx="64">
                  <c:v>0</c:v>
                </c:pt>
                <c:pt idx="65">
                  <c:v>0</c:v>
                </c:pt>
                <c:pt idx="66">
                  <c:v>0</c:v>
                </c:pt>
                <c:pt idx="67">
                  <c:v>0</c:v>
                </c:pt>
                <c:pt idx="68">
                  <c:v>0</c:v>
                </c:pt>
                <c:pt idx="69">
                  <c:v>0</c:v>
                </c:pt>
                <c:pt idx="70">
                  <c:v>0</c:v>
                </c:pt>
                <c:pt idx="71">
                  <c:v>0</c:v>
                </c:pt>
                <c:pt idx="72">
                  <c:v>0</c:v>
                </c:pt>
                <c:pt idx="73">
                  <c:v>0</c:v>
                </c:pt>
                <c:pt idx="74">
                  <c:v>3.8</c:v>
                </c:pt>
                <c:pt idx="75">
                  <c:v>5</c:v>
                </c:pt>
                <c:pt idx="76">
                  <c:v>3.5</c:v>
                </c:pt>
                <c:pt idx="77">
                  <c:v>2.6</c:v>
                </c:pt>
                <c:pt idx="78">
                  <c:v>6.3</c:v>
                </c:pt>
                <c:pt idx="79">
                  <c:v>4.5</c:v>
                </c:pt>
                <c:pt idx="80">
                  <c:v>3.8</c:v>
                </c:pt>
                <c:pt idx="81">
                  <c:v>0.7</c:v>
                </c:pt>
                <c:pt idx="82">
                  <c:v>0.5</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2.1</c:v>
                </c:pt>
                <c:pt idx="141">
                  <c:v>1.1000000000000001</c:v>
                </c:pt>
                <c:pt idx="142">
                  <c:v>3.8</c:v>
                </c:pt>
                <c:pt idx="143">
                  <c:v>2.8</c:v>
                </c:pt>
                <c:pt idx="144">
                  <c:v>0</c:v>
                </c:pt>
                <c:pt idx="145">
                  <c:v>0</c:v>
                </c:pt>
                <c:pt idx="146">
                  <c:v>0.9</c:v>
                </c:pt>
                <c:pt idx="147">
                  <c:v>1.1000000000000001</c:v>
                </c:pt>
                <c:pt idx="148">
                  <c:v>1.3</c:v>
                </c:pt>
                <c:pt idx="149">
                  <c:v>2.2000000000000002</c:v>
                </c:pt>
                <c:pt idx="150">
                  <c:v>0.8</c:v>
                </c:pt>
                <c:pt idx="151">
                  <c:v>1.5</c:v>
                </c:pt>
                <c:pt idx="152">
                  <c:v>1.6</c:v>
                </c:pt>
                <c:pt idx="153">
                  <c:v>2</c:v>
                </c:pt>
                <c:pt idx="154">
                  <c:v>2.4</c:v>
                </c:pt>
                <c:pt idx="155">
                  <c:v>4.2</c:v>
                </c:pt>
                <c:pt idx="156">
                  <c:v>0.8</c:v>
                </c:pt>
                <c:pt idx="157">
                  <c:v>2.4</c:v>
                </c:pt>
                <c:pt idx="158">
                  <c:v>1.1000000000000001</c:v>
                </c:pt>
                <c:pt idx="159">
                  <c:v>0.4</c:v>
                </c:pt>
                <c:pt idx="160">
                  <c:v>2.6</c:v>
                </c:pt>
                <c:pt idx="161">
                  <c:v>2.6</c:v>
                </c:pt>
                <c:pt idx="162">
                  <c:v>2.2000000000000002</c:v>
                </c:pt>
                <c:pt idx="163">
                  <c:v>2.5</c:v>
                </c:pt>
                <c:pt idx="164">
                  <c:v>2.6</c:v>
                </c:pt>
                <c:pt idx="165">
                  <c:v>0</c:v>
                </c:pt>
                <c:pt idx="166">
                  <c:v>0</c:v>
                </c:pt>
                <c:pt idx="167">
                  <c:v>0</c:v>
                </c:pt>
                <c:pt idx="168">
                  <c:v>0</c:v>
                </c:pt>
                <c:pt idx="169">
                  <c:v>1.5</c:v>
                </c:pt>
                <c:pt idx="170">
                  <c:v>3.8</c:v>
                </c:pt>
                <c:pt idx="171">
                  <c:v>1.8</c:v>
                </c:pt>
                <c:pt idx="172">
                  <c:v>2.5</c:v>
                </c:pt>
                <c:pt idx="173">
                  <c:v>0.8</c:v>
                </c:pt>
                <c:pt idx="174">
                  <c:v>2.5</c:v>
                </c:pt>
                <c:pt idx="175">
                  <c:v>2.8</c:v>
                </c:pt>
                <c:pt idx="176">
                  <c:v>4.8</c:v>
                </c:pt>
                <c:pt idx="177">
                  <c:v>15.4</c:v>
                </c:pt>
                <c:pt idx="178">
                  <c:v>10.6</c:v>
                </c:pt>
                <c:pt idx="179">
                  <c:v>5.6</c:v>
                </c:pt>
                <c:pt idx="180">
                  <c:v>5.2</c:v>
                </c:pt>
                <c:pt idx="181">
                  <c:v>4.2</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2-E9FF-4089-9707-FA2816E4E86C}"/>
            </c:ext>
          </c:extLst>
        </c:ser>
        <c:ser>
          <c:idx val="1"/>
          <c:order val="1"/>
          <c:tx>
            <c:strRef>
              <c:f>'Export to Cont.  Figure 22 &amp; 23'!$E$3</c:f>
              <c:strCache>
                <c:ptCount val="1"/>
                <c:pt idx="0">
                  <c:v>2025/26</c:v>
                </c:pt>
              </c:strCache>
              <c:extLst xmlns:c15="http://schemas.microsoft.com/office/drawing/2012/chart"/>
            </c:strRef>
          </c:tx>
          <c:spPr>
            <a:ln w="28575" cap="rnd">
              <a:solidFill>
                <a:schemeClr val="accent2"/>
              </a:solidFill>
              <a:round/>
            </a:ln>
            <a:effectLst/>
          </c:spPr>
          <c:marker>
            <c:symbol val="none"/>
          </c:marker>
          <c:cat>
            <c:numRef>
              <c:f>'Export to Cont.  Figure 22 &amp; 23'!$C$4:$C$185</c:f>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extLst xmlns:c15="http://schemas.microsoft.com/office/drawing/2012/chart"/>
            </c:numRef>
          </c:cat>
          <c:val>
            <c:numRef>
              <c:f>'Export to Cont.  Figure 22 &amp; 23'!$E$4:$E$185</c:f>
              <c:numCache>
                <c:formatCode>0</c:formatCode>
                <c:ptCount val="182"/>
                <c:pt idx="0">
                  <c:v>7.0000000000000007E-2</c:v>
                </c:pt>
                <c:pt idx="1">
                  <c:v>0</c:v>
                </c:pt>
                <c:pt idx="2">
                  <c:v>0</c:v>
                </c:pt>
                <c:pt idx="3">
                  <c:v>0</c:v>
                </c:pt>
                <c:pt idx="4">
                  <c:v>0</c:v>
                </c:pt>
                <c:pt idx="5">
                  <c:v>2.2400000000000002</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21.89</c:v>
                </c:pt>
                <c:pt idx="21">
                  <c:v>20.399999999999999</c:v>
                </c:pt>
                <c:pt idx="22">
                  <c:v>19.32</c:v>
                </c:pt>
                <c:pt idx="23">
                  <c:v>18.88</c:v>
                </c:pt>
                <c:pt idx="24">
                  <c:v>15.35</c:v>
                </c:pt>
                <c:pt idx="25">
                  <c:v>11.99</c:v>
                </c:pt>
                <c:pt idx="26">
                  <c:v>13.37</c:v>
                </c:pt>
                <c:pt idx="27">
                  <c:v>22.96</c:v>
                </c:pt>
                <c:pt idx="28">
                  <c:v>10.19</c:v>
                </c:pt>
                <c:pt idx="29">
                  <c:v>22.15</c:v>
                </c:pt>
                <c:pt idx="30">
                  <c:v>23.96</c:v>
                </c:pt>
                <c:pt idx="31">
                  <c:v>24.79</c:v>
                </c:pt>
                <c:pt idx="32">
                  <c:v>24.42</c:v>
                </c:pt>
                <c:pt idx="33">
                  <c:v>25.48</c:v>
                </c:pt>
                <c:pt idx="34">
                  <c:v>19.600000000000001</c:v>
                </c:pt>
                <c:pt idx="35">
                  <c:v>17.350000000000001</c:v>
                </c:pt>
                <c:pt idx="36">
                  <c:v>10.78</c:v>
                </c:pt>
                <c:pt idx="37">
                  <c:v>22.36</c:v>
                </c:pt>
                <c:pt idx="38">
                  <c:v>13.12</c:v>
                </c:pt>
                <c:pt idx="39">
                  <c:v>13.22</c:v>
                </c:pt>
                <c:pt idx="40">
                  <c:v>20.12</c:v>
                </c:pt>
                <c:pt idx="41">
                  <c:v>38.81</c:v>
                </c:pt>
                <c:pt idx="42">
                  <c:v>43.72</c:v>
                </c:pt>
                <c:pt idx="43">
                  <c:v>31.46</c:v>
                </c:pt>
                <c:pt idx="44">
                  <c:v>30.18</c:v>
                </c:pt>
                <c:pt idx="45">
                  <c:v>20.51</c:v>
                </c:pt>
                <c:pt idx="46">
                  <c:v>23.09</c:v>
                </c:pt>
                <c:pt idx="47">
                  <c:v>1.61</c:v>
                </c:pt>
                <c:pt idx="48">
                  <c:v>0.67</c:v>
                </c:pt>
                <c:pt idx="49">
                  <c:v>0</c:v>
                </c:pt>
                <c:pt idx="50">
                  <c:v>0</c:v>
                </c:pt>
                <c:pt idx="51">
                  <c:v>0</c:v>
                </c:pt>
                <c:pt idx="52">
                  <c:v>1.83</c:v>
                </c:pt>
                <c:pt idx="53">
                  <c:v>5.64</c:v>
                </c:pt>
                <c:pt idx="54">
                  <c:v>2.46</c:v>
                </c:pt>
                <c:pt idx="55">
                  <c:v>2.87</c:v>
                </c:pt>
                <c:pt idx="56">
                  <c:v>3.11</c:v>
                </c:pt>
                <c:pt idx="57">
                  <c:v>4.49</c:v>
                </c:pt>
                <c:pt idx="58">
                  <c:v>3.12</c:v>
                </c:pt>
                <c:pt idx="59">
                  <c:v>1.39</c:v>
                </c:pt>
                <c:pt idx="60">
                  <c:v>1.53</c:v>
                </c:pt>
                <c:pt idx="61">
                  <c:v>6.04</c:v>
                </c:pt>
                <c:pt idx="62">
                  <c:v>8.6199999999999992</c:v>
                </c:pt>
                <c:pt idx="63">
                  <c:v>9.7100000000000009</c:v>
                </c:pt>
                <c:pt idx="64">
                  <c:v>11.7</c:v>
                </c:pt>
                <c:pt idx="65">
                  <c:v>16</c:v>
                </c:pt>
                <c:pt idx="66">
                  <c:v>5.88</c:v>
                </c:pt>
                <c:pt idx="67">
                  <c:v>5.38</c:v>
                </c:pt>
                <c:pt idx="68">
                  <c:v>6.57</c:v>
                </c:pt>
                <c:pt idx="69">
                  <c:v>5.7</c:v>
                </c:pt>
                <c:pt idx="70">
                  <c:v>5.43</c:v>
                </c:pt>
                <c:pt idx="71">
                  <c:v>5.32</c:v>
                </c:pt>
                <c:pt idx="72">
                  <c:v>5.0999999999999996</c:v>
                </c:pt>
                <c:pt idx="73">
                  <c:v>5.31</c:v>
                </c:pt>
                <c:pt idx="74">
                  <c:v>5.13</c:v>
                </c:pt>
                <c:pt idx="75">
                  <c:v>5.26</c:v>
                </c:pt>
                <c:pt idx="76">
                  <c:v>0</c:v>
                </c:pt>
                <c:pt idx="77">
                  <c:v>0</c:v>
                </c:pt>
                <c:pt idx="78">
                  <c:v>0</c:v>
                </c:pt>
                <c:pt idx="79">
                  <c:v>0</c:v>
                </c:pt>
                <c:pt idx="80">
                  <c:v>0</c:v>
                </c:pt>
                <c:pt idx="81">
                  <c:v>0</c:v>
                </c:pt>
                <c:pt idx="82">
                  <c:v>0</c:v>
                </c:pt>
                <c:pt idx="83">
                  <c:v>3.22</c:v>
                </c:pt>
                <c:pt idx="84">
                  <c:v>4.51</c:v>
                </c:pt>
                <c:pt idx="85">
                  <c:v>7.21</c:v>
                </c:pt>
                <c:pt idx="86">
                  <c:v>3.29</c:v>
                </c:pt>
                <c:pt idx="87">
                  <c:v>2.85</c:v>
                </c:pt>
                <c:pt idx="88">
                  <c:v>1.44</c:v>
                </c:pt>
                <c:pt idx="89">
                  <c:v>0.72</c:v>
                </c:pt>
                <c:pt idx="90">
                  <c:v>0</c:v>
                </c:pt>
                <c:pt idx="91">
                  <c:v>0</c:v>
                </c:pt>
                <c:pt idx="92">
                  <c:v>0</c:v>
                </c:pt>
                <c:pt idx="93">
                  <c:v>0</c:v>
                </c:pt>
                <c:pt idx="94">
                  <c:v>0</c:v>
                </c:pt>
                <c:pt idx="95">
                  <c:v>0</c:v>
                </c:pt>
                <c:pt idx="96">
                  <c:v>0</c:v>
                </c:pt>
                <c:pt idx="97">
                  <c:v>0</c:v>
                </c:pt>
                <c:pt idx="98">
                  <c:v>0.63</c:v>
                </c:pt>
                <c:pt idx="99">
                  <c:v>2.34</c:v>
                </c:pt>
                <c:pt idx="100">
                  <c:v>2.2999999999999998</c:v>
                </c:pt>
                <c:pt idx="101">
                  <c:v>5.3</c:v>
                </c:pt>
                <c:pt idx="102">
                  <c:v>4.3600000000000003</c:v>
                </c:pt>
                <c:pt idx="103">
                  <c:v>2.3199999999999998</c:v>
                </c:pt>
                <c:pt idx="104">
                  <c:v>0</c:v>
                </c:pt>
                <c:pt idx="105">
                  <c:v>0</c:v>
                </c:pt>
                <c:pt idx="106">
                  <c:v>0</c:v>
                </c:pt>
                <c:pt idx="107">
                  <c:v>0</c:v>
                </c:pt>
                <c:pt idx="108">
                  <c:v>0</c:v>
                </c:pt>
                <c:pt idx="109">
                  <c:v>0</c:v>
                </c:pt>
                <c:pt idx="110">
                  <c:v>0</c:v>
                </c:pt>
                <c:pt idx="111">
                  <c:v>3.29</c:v>
                </c:pt>
                <c:pt idx="112">
                  <c:v>2.25</c:v>
                </c:pt>
                <c:pt idx="113">
                  <c:v>0</c:v>
                </c:pt>
                <c:pt idx="114">
                  <c:v>0</c:v>
                </c:pt>
                <c:pt idx="115">
                  <c:v>0.74</c:v>
                </c:pt>
                <c:pt idx="116">
                  <c:v>2.62</c:v>
                </c:pt>
                <c:pt idx="117">
                  <c:v>4.55</c:v>
                </c:pt>
                <c:pt idx="118">
                  <c:v>3.15</c:v>
                </c:pt>
                <c:pt idx="119">
                  <c:v>2.42</c:v>
                </c:pt>
                <c:pt idx="120">
                  <c:v>2.91</c:v>
                </c:pt>
                <c:pt idx="121">
                  <c:v>1.93</c:v>
                </c:pt>
                <c:pt idx="122">
                  <c:v>0</c:v>
                </c:pt>
                <c:pt idx="123">
                  <c:v>0.73</c:v>
                </c:pt>
                <c:pt idx="124">
                  <c:v>5.71</c:v>
                </c:pt>
                <c:pt idx="125">
                  <c:v>14.37</c:v>
                </c:pt>
                <c:pt idx="126">
                  <c:v>19.899999999999999</c:v>
                </c:pt>
                <c:pt idx="127">
                  <c:v>18.940000000000001</c:v>
                </c:pt>
                <c:pt idx="128">
                  <c:v>15.68</c:v>
                </c:pt>
                <c:pt idx="129">
                  <c:v>16.78</c:v>
                </c:pt>
                <c:pt idx="130">
                  <c:v>17.8</c:v>
                </c:pt>
                <c:pt idx="131">
                  <c:v>24.16</c:v>
                </c:pt>
                <c:pt idx="132">
                  <c:v>27.56</c:v>
                </c:pt>
                <c:pt idx="133">
                  <c:v>27.4</c:v>
                </c:pt>
                <c:pt idx="134">
                  <c:v>22.49</c:v>
                </c:pt>
                <c:pt idx="135">
                  <c:v>18.46</c:v>
                </c:pt>
                <c:pt idx="136">
                  <c:v>17.09</c:v>
                </c:pt>
                <c:pt idx="137">
                  <c:v>18.38</c:v>
                </c:pt>
                <c:pt idx="138">
                  <c:v>14.18</c:v>
                </c:pt>
                <c:pt idx="139">
                  <c:v>10.27</c:v>
                </c:pt>
                <c:pt idx="140">
                  <c:v>9.08</c:v>
                </c:pt>
                <c:pt idx="141">
                  <c:v>4.66</c:v>
                </c:pt>
                <c:pt idx="142">
                  <c:v>4.82</c:v>
                </c:pt>
                <c:pt idx="143">
                  <c:v>4.9000000000000004</c:v>
                </c:pt>
                <c:pt idx="144">
                  <c:v>6.13</c:v>
                </c:pt>
                <c:pt idx="145">
                  <c:v>4.88</c:v>
                </c:pt>
                <c:pt idx="146">
                  <c:v>6.95</c:v>
                </c:pt>
                <c:pt idx="147">
                  <c:v>4.76</c:v>
                </c:pt>
                <c:pt idx="148">
                  <c:v>7.31</c:v>
                </c:pt>
                <c:pt idx="149">
                  <c:v>5.74</c:v>
                </c:pt>
                <c:pt idx="150">
                  <c:v>10.75</c:v>
                </c:pt>
                <c:pt idx="151">
                  <c:v>12.64</c:v>
                </c:pt>
                <c:pt idx="152">
                  <c:v>12.73</c:v>
                </c:pt>
                <c:pt idx="153">
                  <c:v>1.8800000000000001</c:v>
                </c:pt>
                <c:pt idx="154">
                  <c:v>0.09</c:v>
                </c:pt>
                <c:pt idx="155">
                  <c:v>0.74</c:v>
                </c:pt>
                <c:pt idx="156">
                  <c:v>0</c:v>
                </c:pt>
                <c:pt idx="157">
                  <c:v>0.56000000000000005</c:v>
                </c:pt>
                <c:pt idx="158">
                  <c:v>0</c:v>
                </c:pt>
                <c:pt idx="159">
                  <c:v>2</c:v>
                </c:pt>
                <c:pt idx="160">
                  <c:v>4.8600000000000003</c:v>
                </c:pt>
                <c:pt idx="161">
                  <c:v>7.71</c:v>
                </c:pt>
                <c:pt idx="162">
                  <c:v>8.26</c:v>
                </c:pt>
                <c:pt idx="163">
                  <c:v>6.5</c:v>
                </c:pt>
                <c:pt idx="164">
                  <c:v>6.66</c:v>
                </c:pt>
                <c:pt idx="165">
                  <c:v>12.57</c:v>
                </c:pt>
                <c:pt idx="166">
                  <c:v>11.469999999999999</c:v>
                </c:pt>
                <c:pt idx="167">
                  <c:v>13.69</c:v>
                </c:pt>
                <c:pt idx="168">
                  <c:v>13.07</c:v>
                </c:pt>
                <c:pt idx="169">
                  <c:v>10.01</c:v>
                </c:pt>
                <c:pt idx="170">
                  <c:v>8.99</c:v>
                </c:pt>
                <c:pt idx="171">
                  <c:v>10.51</c:v>
                </c:pt>
                <c:pt idx="172">
                  <c:v>10.48</c:v>
                </c:pt>
                <c:pt idx="173">
                  <c:v>19.740000000000002</c:v>
                </c:pt>
                <c:pt idx="174">
                  <c:v>26.919999999999998</c:v>
                </c:pt>
                <c:pt idx="175">
                  <c:v>14.94</c:v>
                </c:pt>
                <c:pt idx="176">
                  <c:v>16.78</c:v>
                </c:pt>
                <c:pt idx="177">
                  <c:v>18.23</c:v>
                </c:pt>
                <c:pt idx="178">
                  <c:v>12.63</c:v>
                </c:pt>
                <c:pt idx="179">
                  <c:v>12.17</c:v>
                </c:pt>
                <c:pt idx="180">
                  <c:v>11.36</c:v>
                </c:pt>
                <c:pt idx="181">
                  <c:v>13.309999999999999</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3-E9FF-4089-9707-FA2816E4E86C}"/>
            </c:ext>
          </c:extLst>
        </c:ser>
        <c:dLbls>
          <c:showLegendKey val="0"/>
          <c:showVal val="0"/>
          <c:showCatName val="0"/>
          <c:showSerName val="0"/>
          <c:showPercent val="0"/>
          <c:showBubbleSize val="0"/>
        </c:dLbls>
        <c:smooth val="0"/>
        <c:axId val="133903679"/>
        <c:axId val="133902239"/>
        <c:extLst>
          <c:ext xmlns:c15="http://schemas.microsoft.com/office/drawing/2012/chart" uri="{02D57815-91ED-43cb-92C2-25804820EDAC}">
            <c15:filteredLineSeries>
              <c15:ser>
                <c:idx val="2"/>
                <c:order val="2"/>
                <c:tx>
                  <c:strRef>
                    <c:extLst>
                      <c:ext uri="{02D57815-91ED-43cb-92C2-25804820EDAC}">
                        <c15:formulaRef>
                          <c15:sqref>'Export to Cont.  Figure 22 &amp; 23'!$F$3</c15:sqref>
                        </c15:formulaRef>
                      </c:ext>
                    </c:extLst>
                    <c:strCache>
                      <c:ptCount val="1"/>
                      <c:pt idx="0">
                        <c:v> 2024/25</c:v>
                      </c:pt>
                    </c:strCache>
                  </c:strRef>
                </c:tx>
                <c:spPr>
                  <a:ln w="28575" cap="rnd">
                    <a:solidFill>
                      <a:schemeClr val="accent3"/>
                    </a:solidFill>
                    <a:round/>
                  </a:ln>
                  <a:effectLst/>
                </c:spPr>
                <c:marker>
                  <c:symbol val="none"/>
                </c:marker>
                <c:cat>
                  <c:numRef>
                    <c:extLst>
                      <c:ext uri="{02D57815-91ED-43cb-92C2-25804820EDAC}">
                        <c15:formulaRef>
                          <c15:sqref>'Export to Cont.  Figure 22 &amp; 23'!$C$4:$C$185</c15:sqref>
                        </c15:formulaRef>
                      </c:ext>
                    </c:extLst>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extLst>
                      <c:ext uri="{02D57815-91ED-43cb-92C2-25804820EDAC}">
                        <c15:formulaRef>
                          <c15:sqref>'Export to Cont.  Figure 22 &amp; 23'!$F$4:$F$185</c15:sqref>
                        </c15:formulaRef>
                      </c:ext>
                    </c:extLst>
                    <c:numCache>
                      <c:formatCode>0</c:formatCode>
                      <c:ptCount val="182"/>
                      <c:pt idx="0">
                        <c:v>19.8</c:v>
                      </c:pt>
                      <c:pt idx="1">
                        <c:v>35.700000000000003</c:v>
                      </c:pt>
                      <c:pt idx="2">
                        <c:v>47.6</c:v>
                      </c:pt>
                      <c:pt idx="3">
                        <c:v>63.7</c:v>
                      </c:pt>
                      <c:pt idx="4">
                        <c:v>80.599999999999994</c:v>
                      </c:pt>
                      <c:pt idx="5">
                        <c:v>92.899999999999991</c:v>
                      </c:pt>
                      <c:pt idx="6">
                        <c:v>103.49999999999999</c:v>
                      </c:pt>
                      <c:pt idx="7">
                        <c:v>110.49999999999999</c:v>
                      </c:pt>
                      <c:pt idx="8">
                        <c:v>119.49999999999999</c:v>
                      </c:pt>
                      <c:pt idx="9">
                        <c:v>126.79999999999998</c:v>
                      </c:pt>
                      <c:pt idx="10">
                        <c:v>134.49999999999997</c:v>
                      </c:pt>
                      <c:pt idx="11">
                        <c:v>142.39999999999998</c:v>
                      </c:pt>
                      <c:pt idx="12">
                        <c:v>149.59999999999997</c:v>
                      </c:pt>
                      <c:pt idx="13">
                        <c:v>159.99999999999997</c:v>
                      </c:pt>
                      <c:pt idx="14">
                        <c:v>169.99999999999997</c:v>
                      </c:pt>
                      <c:pt idx="15">
                        <c:v>178.59999999999997</c:v>
                      </c:pt>
                      <c:pt idx="16">
                        <c:v>186.09999999999997</c:v>
                      </c:pt>
                      <c:pt idx="17">
                        <c:v>192.99999999999997</c:v>
                      </c:pt>
                      <c:pt idx="18">
                        <c:v>199.49999999999997</c:v>
                      </c:pt>
                      <c:pt idx="19">
                        <c:v>206.39999999999998</c:v>
                      </c:pt>
                      <c:pt idx="20">
                        <c:v>211.79999999999998</c:v>
                      </c:pt>
                      <c:pt idx="21">
                        <c:v>215.79999999999998</c:v>
                      </c:pt>
                      <c:pt idx="22">
                        <c:v>218.89999999999998</c:v>
                      </c:pt>
                      <c:pt idx="23">
                        <c:v>224.09999999999997</c:v>
                      </c:pt>
                      <c:pt idx="24">
                        <c:v>224.89999999999998</c:v>
                      </c:pt>
                      <c:pt idx="25">
                        <c:v>224.89999999999998</c:v>
                      </c:pt>
                      <c:pt idx="26">
                        <c:v>224.89999999999998</c:v>
                      </c:pt>
                      <c:pt idx="27">
                        <c:v>224.89999999999998</c:v>
                      </c:pt>
                      <c:pt idx="28">
                        <c:v>224.89999999999998</c:v>
                      </c:pt>
                      <c:pt idx="29">
                        <c:v>226.39999999999998</c:v>
                      </c:pt>
                      <c:pt idx="30">
                        <c:v>227.7</c:v>
                      </c:pt>
                      <c:pt idx="31">
                        <c:v>227.7</c:v>
                      </c:pt>
                      <c:pt idx="32">
                        <c:v>227.7</c:v>
                      </c:pt>
                      <c:pt idx="33">
                        <c:v>227.7</c:v>
                      </c:pt>
                      <c:pt idx="34">
                        <c:v>227.7</c:v>
                      </c:pt>
                      <c:pt idx="35">
                        <c:v>227.7</c:v>
                      </c:pt>
                      <c:pt idx="36">
                        <c:v>227.7</c:v>
                      </c:pt>
                      <c:pt idx="37">
                        <c:v>227.7</c:v>
                      </c:pt>
                      <c:pt idx="38">
                        <c:v>227.7</c:v>
                      </c:pt>
                      <c:pt idx="39">
                        <c:v>227.7</c:v>
                      </c:pt>
                      <c:pt idx="40">
                        <c:v>227.7</c:v>
                      </c:pt>
                      <c:pt idx="41">
                        <c:v>227.7</c:v>
                      </c:pt>
                      <c:pt idx="42">
                        <c:v>227.7</c:v>
                      </c:pt>
                      <c:pt idx="43">
                        <c:v>227.7</c:v>
                      </c:pt>
                      <c:pt idx="44">
                        <c:v>227.7</c:v>
                      </c:pt>
                      <c:pt idx="45">
                        <c:v>227.7</c:v>
                      </c:pt>
                      <c:pt idx="46">
                        <c:v>227.7</c:v>
                      </c:pt>
                      <c:pt idx="47">
                        <c:v>227.7</c:v>
                      </c:pt>
                      <c:pt idx="48">
                        <c:v>227.7</c:v>
                      </c:pt>
                      <c:pt idx="49">
                        <c:v>227.7</c:v>
                      </c:pt>
                      <c:pt idx="50">
                        <c:v>227.7</c:v>
                      </c:pt>
                      <c:pt idx="51">
                        <c:v>227.7</c:v>
                      </c:pt>
                      <c:pt idx="52">
                        <c:v>227.7</c:v>
                      </c:pt>
                      <c:pt idx="53">
                        <c:v>228.6</c:v>
                      </c:pt>
                      <c:pt idx="54">
                        <c:v>230.2</c:v>
                      </c:pt>
                      <c:pt idx="55">
                        <c:v>231.1</c:v>
                      </c:pt>
                      <c:pt idx="56">
                        <c:v>231.7</c:v>
                      </c:pt>
                      <c:pt idx="57">
                        <c:v>231.7</c:v>
                      </c:pt>
                      <c:pt idx="58">
                        <c:v>231.7</c:v>
                      </c:pt>
                      <c:pt idx="59">
                        <c:v>231.7</c:v>
                      </c:pt>
                      <c:pt idx="60">
                        <c:v>235.79999999999998</c:v>
                      </c:pt>
                      <c:pt idx="61">
                        <c:v>239.7</c:v>
                      </c:pt>
                      <c:pt idx="62">
                        <c:v>239.7</c:v>
                      </c:pt>
                      <c:pt idx="63">
                        <c:v>239.7</c:v>
                      </c:pt>
                      <c:pt idx="64">
                        <c:v>239.7</c:v>
                      </c:pt>
                      <c:pt idx="65">
                        <c:v>239.7</c:v>
                      </c:pt>
                      <c:pt idx="66">
                        <c:v>239.7</c:v>
                      </c:pt>
                      <c:pt idx="67">
                        <c:v>239.7</c:v>
                      </c:pt>
                      <c:pt idx="68">
                        <c:v>239.7</c:v>
                      </c:pt>
                      <c:pt idx="69">
                        <c:v>239.7</c:v>
                      </c:pt>
                      <c:pt idx="70">
                        <c:v>239.7</c:v>
                      </c:pt>
                      <c:pt idx="71">
                        <c:v>239.7</c:v>
                      </c:pt>
                      <c:pt idx="72">
                        <c:v>239.7</c:v>
                      </c:pt>
                      <c:pt idx="73">
                        <c:v>239.7</c:v>
                      </c:pt>
                      <c:pt idx="74">
                        <c:v>243.5</c:v>
                      </c:pt>
                      <c:pt idx="75">
                        <c:v>248.5</c:v>
                      </c:pt>
                      <c:pt idx="76">
                        <c:v>252</c:v>
                      </c:pt>
                      <c:pt idx="77">
                        <c:v>254.6</c:v>
                      </c:pt>
                      <c:pt idx="78">
                        <c:v>260.89999999999998</c:v>
                      </c:pt>
                      <c:pt idx="79">
                        <c:v>265.39999999999998</c:v>
                      </c:pt>
                      <c:pt idx="80">
                        <c:v>269.2</c:v>
                      </c:pt>
                      <c:pt idx="81">
                        <c:v>269.89999999999998</c:v>
                      </c:pt>
                      <c:pt idx="82">
                        <c:v>270.39999999999998</c:v>
                      </c:pt>
                      <c:pt idx="83">
                        <c:v>270.39999999999998</c:v>
                      </c:pt>
                      <c:pt idx="84">
                        <c:v>270.39999999999998</c:v>
                      </c:pt>
                      <c:pt idx="85">
                        <c:v>270.39999999999998</c:v>
                      </c:pt>
                      <c:pt idx="86">
                        <c:v>270.39999999999998</c:v>
                      </c:pt>
                      <c:pt idx="87">
                        <c:v>270.39999999999998</c:v>
                      </c:pt>
                      <c:pt idx="88">
                        <c:v>270.39999999999998</c:v>
                      </c:pt>
                      <c:pt idx="89">
                        <c:v>270.39999999999998</c:v>
                      </c:pt>
                      <c:pt idx="90">
                        <c:v>270.39999999999998</c:v>
                      </c:pt>
                      <c:pt idx="91">
                        <c:v>270.39999999999998</c:v>
                      </c:pt>
                      <c:pt idx="92">
                        <c:v>270.39999999999998</c:v>
                      </c:pt>
                      <c:pt idx="93">
                        <c:v>270.39999999999998</c:v>
                      </c:pt>
                      <c:pt idx="94">
                        <c:v>270.39999999999998</c:v>
                      </c:pt>
                      <c:pt idx="95">
                        <c:v>270.39999999999998</c:v>
                      </c:pt>
                      <c:pt idx="96">
                        <c:v>270.39999999999998</c:v>
                      </c:pt>
                      <c:pt idx="97">
                        <c:v>270.39999999999998</c:v>
                      </c:pt>
                      <c:pt idx="98">
                        <c:v>270.39999999999998</c:v>
                      </c:pt>
                      <c:pt idx="99">
                        <c:v>270.39999999999998</c:v>
                      </c:pt>
                      <c:pt idx="100">
                        <c:v>270.39999999999998</c:v>
                      </c:pt>
                      <c:pt idx="101">
                        <c:v>270.39999999999998</c:v>
                      </c:pt>
                      <c:pt idx="102">
                        <c:v>270.39999999999998</c:v>
                      </c:pt>
                      <c:pt idx="103">
                        <c:v>270.39999999999998</c:v>
                      </c:pt>
                      <c:pt idx="104">
                        <c:v>270.39999999999998</c:v>
                      </c:pt>
                      <c:pt idx="105">
                        <c:v>270.39999999999998</c:v>
                      </c:pt>
                      <c:pt idx="106">
                        <c:v>270.39999999999998</c:v>
                      </c:pt>
                      <c:pt idx="107">
                        <c:v>270.39999999999998</c:v>
                      </c:pt>
                      <c:pt idx="108">
                        <c:v>270.39999999999998</c:v>
                      </c:pt>
                      <c:pt idx="109">
                        <c:v>270.39999999999998</c:v>
                      </c:pt>
                      <c:pt idx="110">
                        <c:v>270.39999999999998</c:v>
                      </c:pt>
                      <c:pt idx="111">
                        <c:v>270.39999999999998</c:v>
                      </c:pt>
                      <c:pt idx="112">
                        <c:v>270.39999999999998</c:v>
                      </c:pt>
                      <c:pt idx="113">
                        <c:v>270.39999999999998</c:v>
                      </c:pt>
                      <c:pt idx="114">
                        <c:v>270.39999999999998</c:v>
                      </c:pt>
                      <c:pt idx="115">
                        <c:v>270.39999999999998</c:v>
                      </c:pt>
                      <c:pt idx="116">
                        <c:v>270.39999999999998</c:v>
                      </c:pt>
                      <c:pt idx="117">
                        <c:v>270.39999999999998</c:v>
                      </c:pt>
                      <c:pt idx="118">
                        <c:v>270.39999999999998</c:v>
                      </c:pt>
                      <c:pt idx="119">
                        <c:v>270.39999999999998</c:v>
                      </c:pt>
                      <c:pt idx="120">
                        <c:v>270.39999999999998</c:v>
                      </c:pt>
                      <c:pt idx="121">
                        <c:v>270.39999999999998</c:v>
                      </c:pt>
                      <c:pt idx="122">
                        <c:v>270.39999999999998</c:v>
                      </c:pt>
                      <c:pt idx="123">
                        <c:v>270.39999999999998</c:v>
                      </c:pt>
                      <c:pt idx="124">
                        <c:v>270.39999999999998</c:v>
                      </c:pt>
                      <c:pt idx="125">
                        <c:v>270.39999999999998</c:v>
                      </c:pt>
                      <c:pt idx="126">
                        <c:v>270.39999999999998</c:v>
                      </c:pt>
                      <c:pt idx="127">
                        <c:v>270.39999999999998</c:v>
                      </c:pt>
                      <c:pt idx="128">
                        <c:v>270.39999999999998</c:v>
                      </c:pt>
                      <c:pt idx="129">
                        <c:v>270.39999999999998</c:v>
                      </c:pt>
                      <c:pt idx="130">
                        <c:v>270.39999999999998</c:v>
                      </c:pt>
                      <c:pt idx="131">
                        <c:v>270.39999999999998</c:v>
                      </c:pt>
                      <c:pt idx="132">
                        <c:v>270.39999999999998</c:v>
                      </c:pt>
                      <c:pt idx="133">
                        <c:v>270.39999999999998</c:v>
                      </c:pt>
                      <c:pt idx="134">
                        <c:v>270.39999999999998</c:v>
                      </c:pt>
                      <c:pt idx="135">
                        <c:v>270.39999999999998</c:v>
                      </c:pt>
                      <c:pt idx="136">
                        <c:v>270.39999999999998</c:v>
                      </c:pt>
                      <c:pt idx="137">
                        <c:v>270.39999999999998</c:v>
                      </c:pt>
                      <c:pt idx="138">
                        <c:v>270.39999999999998</c:v>
                      </c:pt>
                      <c:pt idx="139">
                        <c:v>270.39999999999998</c:v>
                      </c:pt>
                      <c:pt idx="140">
                        <c:v>272.5</c:v>
                      </c:pt>
                      <c:pt idx="141">
                        <c:v>273.60000000000002</c:v>
                      </c:pt>
                      <c:pt idx="142">
                        <c:v>277.40000000000003</c:v>
                      </c:pt>
                      <c:pt idx="143">
                        <c:v>280.20000000000005</c:v>
                      </c:pt>
                      <c:pt idx="144">
                        <c:v>280.20000000000005</c:v>
                      </c:pt>
                      <c:pt idx="145">
                        <c:v>280.20000000000005</c:v>
                      </c:pt>
                      <c:pt idx="146">
                        <c:v>281.10000000000002</c:v>
                      </c:pt>
                      <c:pt idx="147">
                        <c:v>282.20000000000005</c:v>
                      </c:pt>
                      <c:pt idx="148">
                        <c:v>283.50000000000006</c:v>
                      </c:pt>
                      <c:pt idx="149">
                        <c:v>285.70000000000005</c:v>
                      </c:pt>
                      <c:pt idx="150">
                        <c:v>286.50000000000006</c:v>
                      </c:pt>
                      <c:pt idx="151">
                        <c:v>288.00000000000006</c:v>
                      </c:pt>
                      <c:pt idx="152">
                        <c:v>289.60000000000008</c:v>
                      </c:pt>
                      <c:pt idx="153">
                        <c:v>291.60000000000008</c:v>
                      </c:pt>
                      <c:pt idx="154">
                        <c:v>294.00000000000006</c:v>
                      </c:pt>
                      <c:pt idx="155">
                        <c:v>298.20000000000005</c:v>
                      </c:pt>
                      <c:pt idx="156">
                        <c:v>299.00000000000006</c:v>
                      </c:pt>
                      <c:pt idx="157">
                        <c:v>301.40000000000003</c:v>
                      </c:pt>
                      <c:pt idx="158">
                        <c:v>302.50000000000006</c:v>
                      </c:pt>
                      <c:pt idx="159">
                        <c:v>302.90000000000003</c:v>
                      </c:pt>
                      <c:pt idx="160">
                        <c:v>305.50000000000006</c:v>
                      </c:pt>
                      <c:pt idx="161">
                        <c:v>308.10000000000008</c:v>
                      </c:pt>
                      <c:pt idx="162">
                        <c:v>310.30000000000007</c:v>
                      </c:pt>
                      <c:pt idx="163">
                        <c:v>312.80000000000007</c:v>
                      </c:pt>
                      <c:pt idx="164">
                        <c:v>315.40000000000009</c:v>
                      </c:pt>
                      <c:pt idx="165">
                        <c:v>315.40000000000009</c:v>
                      </c:pt>
                      <c:pt idx="166">
                        <c:v>315.40000000000009</c:v>
                      </c:pt>
                      <c:pt idx="167">
                        <c:v>315.40000000000009</c:v>
                      </c:pt>
                      <c:pt idx="168">
                        <c:v>315.40000000000009</c:v>
                      </c:pt>
                      <c:pt idx="169">
                        <c:v>316.90000000000009</c:v>
                      </c:pt>
                      <c:pt idx="170">
                        <c:v>320.7000000000001</c:v>
                      </c:pt>
                      <c:pt idx="171">
                        <c:v>322.50000000000011</c:v>
                      </c:pt>
                      <c:pt idx="172">
                        <c:v>325.00000000000011</c:v>
                      </c:pt>
                      <c:pt idx="173">
                        <c:v>325.80000000000013</c:v>
                      </c:pt>
                      <c:pt idx="174">
                        <c:v>328.30000000000013</c:v>
                      </c:pt>
                      <c:pt idx="175">
                        <c:v>331.10000000000014</c:v>
                      </c:pt>
                      <c:pt idx="176">
                        <c:v>335.90000000000015</c:v>
                      </c:pt>
                      <c:pt idx="177">
                        <c:v>351.30000000000013</c:v>
                      </c:pt>
                      <c:pt idx="178">
                        <c:v>361.90000000000015</c:v>
                      </c:pt>
                      <c:pt idx="179">
                        <c:v>367.50000000000017</c:v>
                      </c:pt>
                      <c:pt idx="180">
                        <c:v>372.70000000000016</c:v>
                      </c:pt>
                      <c:pt idx="181">
                        <c:v>376.90000000000015</c:v>
                      </c:pt>
                    </c:numCache>
                  </c:numRef>
                </c:val>
                <c:smooth val="0"/>
                <c:extLst>
                  <c:ext xmlns:c16="http://schemas.microsoft.com/office/drawing/2014/chart" uri="{C3380CC4-5D6E-409C-BE32-E72D297353CC}">
                    <c16:uniqueId val="{00000000-E9FF-4089-9707-FA2816E4E86C}"/>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'Export to Cont.  Figure 22 &amp; 23'!$G$3</c15:sqref>
                        </c15:formulaRef>
                      </c:ext>
                    </c:extLst>
                    <c:strCache>
                      <c:ptCount val="1"/>
                      <c:pt idx="0">
                        <c:v> 2025/26</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'Export to Cont.  Figure 22 &amp; 23'!$C$4:$C$185</c15:sqref>
                        </c15:formulaRef>
                      </c:ext>
                    </c:extLst>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extLst xmlns:c15="http://schemas.microsoft.com/office/drawing/2012/chart">
                      <c:ext xmlns:c15="http://schemas.microsoft.com/office/drawing/2012/chart" uri="{02D57815-91ED-43cb-92C2-25804820EDAC}">
                        <c15:formulaRef>
                          <c15:sqref>'Export to Cont.  Figure 22 &amp; 23'!$G$4:$G$185</c15:sqref>
                        </c15:formulaRef>
                      </c:ext>
                    </c:extLst>
                    <c:numCache>
                      <c:formatCode>0</c:formatCode>
                      <c:ptCount val="182"/>
                      <c:pt idx="0">
                        <c:v>7.0000000000000007E-2</c:v>
                      </c:pt>
                      <c:pt idx="1">
                        <c:v>7.0000000000000007E-2</c:v>
                      </c:pt>
                      <c:pt idx="2">
                        <c:v>7.0000000000000007E-2</c:v>
                      </c:pt>
                      <c:pt idx="3">
                        <c:v>7.0000000000000007E-2</c:v>
                      </c:pt>
                      <c:pt idx="4">
                        <c:v>7.0000000000000007E-2</c:v>
                      </c:pt>
                      <c:pt idx="5">
                        <c:v>2.31</c:v>
                      </c:pt>
                      <c:pt idx="6">
                        <c:v>2.31</c:v>
                      </c:pt>
                      <c:pt idx="7">
                        <c:v>2.31</c:v>
                      </c:pt>
                      <c:pt idx="8">
                        <c:v>2.31</c:v>
                      </c:pt>
                      <c:pt idx="9">
                        <c:v>2.31</c:v>
                      </c:pt>
                      <c:pt idx="10">
                        <c:v>2.31</c:v>
                      </c:pt>
                      <c:pt idx="11">
                        <c:v>2.31</c:v>
                      </c:pt>
                      <c:pt idx="12">
                        <c:v>2.31</c:v>
                      </c:pt>
                      <c:pt idx="13">
                        <c:v>2.31</c:v>
                      </c:pt>
                      <c:pt idx="14">
                        <c:v>2.31</c:v>
                      </c:pt>
                      <c:pt idx="15">
                        <c:v>2.31</c:v>
                      </c:pt>
                      <c:pt idx="16">
                        <c:v>2.31</c:v>
                      </c:pt>
                      <c:pt idx="17">
                        <c:v>2.31</c:v>
                      </c:pt>
                      <c:pt idx="18">
                        <c:v>2.31</c:v>
                      </c:pt>
                      <c:pt idx="19">
                        <c:v>2.31</c:v>
                      </c:pt>
                      <c:pt idx="20">
                        <c:v>24.2</c:v>
                      </c:pt>
                      <c:pt idx="21">
                        <c:v>44.599999999999994</c:v>
                      </c:pt>
                      <c:pt idx="22">
                        <c:v>63.919999999999995</c:v>
                      </c:pt>
                      <c:pt idx="23">
                        <c:v>82.8</c:v>
                      </c:pt>
                      <c:pt idx="24">
                        <c:v>98.149999999999991</c:v>
                      </c:pt>
                      <c:pt idx="25">
                        <c:v>110.13999999999999</c:v>
                      </c:pt>
                      <c:pt idx="26">
                        <c:v>123.50999999999999</c:v>
                      </c:pt>
                      <c:pt idx="27">
                        <c:v>146.47</c:v>
                      </c:pt>
                      <c:pt idx="28">
                        <c:v>156.66</c:v>
                      </c:pt>
                      <c:pt idx="29">
                        <c:v>178.81</c:v>
                      </c:pt>
                      <c:pt idx="30">
                        <c:v>202.77</c:v>
                      </c:pt>
                      <c:pt idx="31">
                        <c:v>227.56</c:v>
                      </c:pt>
                      <c:pt idx="32">
                        <c:v>251.98000000000002</c:v>
                      </c:pt>
                      <c:pt idx="33">
                        <c:v>277.46000000000004</c:v>
                      </c:pt>
                      <c:pt idx="34">
                        <c:v>297.06000000000006</c:v>
                      </c:pt>
                      <c:pt idx="35">
                        <c:v>314.41000000000008</c:v>
                      </c:pt>
                      <c:pt idx="36">
                        <c:v>325.19000000000005</c:v>
                      </c:pt>
                      <c:pt idx="37">
                        <c:v>347.55000000000007</c:v>
                      </c:pt>
                      <c:pt idx="38">
                        <c:v>360.67000000000007</c:v>
                      </c:pt>
                      <c:pt idx="39">
                        <c:v>373.8900000000001</c:v>
                      </c:pt>
                      <c:pt idx="40">
                        <c:v>394.0100000000001</c:v>
                      </c:pt>
                      <c:pt idx="41">
                        <c:v>432.82000000000011</c:v>
                      </c:pt>
                      <c:pt idx="42">
                        <c:v>476.54000000000008</c:v>
                      </c:pt>
                      <c:pt idx="43">
                        <c:v>508.00000000000006</c:v>
                      </c:pt>
                      <c:pt idx="44">
                        <c:v>538.18000000000006</c:v>
                      </c:pt>
                      <c:pt idx="45">
                        <c:v>558.69000000000005</c:v>
                      </c:pt>
                      <c:pt idx="46">
                        <c:v>581.78000000000009</c:v>
                      </c:pt>
                      <c:pt idx="47">
                        <c:v>583.3900000000001</c:v>
                      </c:pt>
                      <c:pt idx="48">
                        <c:v>584.06000000000006</c:v>
                      </c:pt>
                      <c:pt idx="49">
                        <c:v>584.06000000000006</c:v>
                      </c:pt>
                      <c:pt idx="50">
                        <c:v>584.06000000000006</c:v>
                      </c:pt>
                      <c:pt idx="51">
                        <c:v>584.06000000000006</c:v>
                      </c:pt>
                      <c:pt idx="52">
                        <c:v>585.8900000000001</c:v>
                      </c:pt>
                      <c:pt idx="53">
                        <c:v>591.53000000000009</c:v>
                      </c:pt>
                      <c:pt idx="54">
                        <c:v>593.99000000000012</c:v>
                      </c:pt>
                      <c:pt idx="55">
                        <c:v>596.86000000000013</c:v>
                      </c:pt>
                      <c:pt idx="56">
                        <c:v>599.97000000000014</c:v>
                      </c:pt>
                      <c:pt idx="57">
                        <c:v>604.46000000000015</c:v>
                      </c:pt>
                      <c:pt idx="58">
                        <c:v>607.58000000000015</c:v>
                      </c:pt>
                      <c:pt idx="59">
                        <c:v>608.97000000000014</c:v>
                      </c:pt>
                      <c:pt idx="60">
                        <c:v>610.50000000000011</c:v>
                      </c:pt>
                      <c:pt idx="61">
                        <c:v>616.54000000000008</c:v>
                      </c:pt>
                      <c:pt idx="62">
                        <c:v>625.16000000000008</c:v>
                      </c:pt>
                      <c:pt idx="63">
                        <c:v>634.87000000000012</c:v>
                      </c:pt>
                      <c:pt idx="64">
                        <c:v>646.57000000000016</c:v>
                      </c:pt>
                      <c:pt idx="65">
                        <c:v>662.57000000000016</c:v>
                      </c:pt>
                      <c:pt idx="66">
                        <c:v>668.45000000000016</c:v>
                      </c:pt>
                      <c:pt idx="67">
                        <c:v>673.83000000000015</c:v>
                      </c:pt>
                      <c:pt idx="68">
                        <c:v>680.4000000000002</c:v>
                      </c:pt>
                      <c:pt idx="69">
                        <c:v>686.10000000000025</c:v>
                      </c:pt>
                      <c:pt idx="70">
                        <c:v>691.5300000000002</c:v>
                      </c:pt>
                      <c:pt idx="71">
                        <c:v>696.85000000000025</c:v>
                      </c:pt>
                      <c:pt idx="72">
                        <c:v>701.95000000000027</c:v>
                      </c:pt>
                      <c:pt idx="73">
                        <c:v>707.26000000000022</c:v>
                      </c:pt>
                      <c:pt idx="74">
                        <c:v>712.39000000000021</c:v>
                      </c:pt>
                      <c:pt idx="75">
                        <c:v>717.6500000000002</c:v>
                      </c:pt>
                      <c:pt idx="76">
                        <c:v>717.6500000000002</c:v>
                      </c:pt>
                      <c:pt idx="77">
                        <c:v>717.6500000000002</c:v>
                      </c:pt>
                      <c:pt idx="78">
                        <c:v>717.6500000000002</c:v>
                      </c:pt>
                      <c:pt idx="79">
                        <c:v>717.6500000000002</c:v>
                      </c:pt>
                      <c:pt idx="80">
                        <c:v>717.6500000000002</c:v>
                      </c:pt>
                      <c:pt idx="81">
                        <c:v>717.6500000000002</c:v>
                      </c:pt>
                      <c:pt idx="82">
                        <c:v>717.6500000000002</c:v>
                      </c:pt>
                      <c:pt idx="83">
                        <c:v>720.87000000000023</c:v>
                      </c:pt>
                      <c:pt idx="84">
                        <c:v>725.38000000000022</c:v>
                      </c:pt>
                      <c:pt idx="85">
                        <c:v>732.59000000000026</c:v>
                      </c:pt>
                      <c:pt idx="86">
                        <c:v>735.88000000000022</c:v>
                      </c:pt>
                      <c:pt idx="87">
                        <c:v>738.73000000000025</c:v>
                      </c:pt>
                      <c:pt idx="88">
                        <c:v>740.1700000000003</c:v>
                      </c:pt>
                      <c:pt idx="89">
                        <c:v>740.89000000000033</c:v>
                      </c:pt>
                      <c:pt idx="90">
                        <c:v>740.89000000000033</c:v>
                      </c:pt>
                      <c:pt idx="91">
                        <c:v>740.89000000000033</c:v>
                      </c:pt>
                      <c:pt idx="92">
                        <c:v>740.89000000000033</c:v>
                      </c:pt>
                      <c:pt idx="93">
                        <c:v>740.89000000000033</c:v>
                      </c:pt>
                      <c:pt idx="94">
                        <c:v>740.89000000000033</c:v>
                      </c:pt>
                      <c:pt idx="95">
                        <c:v>740.89000000000033</c:v>
                      </c:pt>
                      <c:pt idx="96">
                        <c:v>740.89000000000033</c:v>
                      </c:pt>
                      <c:pt idx="97">
                        <c:v>740.89000000000033</c:v>
                      </c:pt>
                      <c:pt idx="98">
                        <c:v>741.52000000000032</c:v>
                      </c:pt>
                      <c:pt idx="99">
                        <c:v>743.86000000000035</c:v>
                      </c:pt>
                      <c:pt idx="100">
                        <c:v>746.16000000000031</c:v>
                      </c:pt>
                      <c:pt idx="101">
                        <c:v>751.46000000000026</c:v>
                      </c:pt>
                      <c:pt idx="102">
                        <c:v>755.82000000000028</c:v>
                      </c:pt>
                      <c:pt idx="103">
                        <c:v>758.14000000000033</c:v>
                      </c:pt>
                      <c:pt idx="104">
                        <c:v>758.14000000000033</c:v>
                      </c:pt>
                      <c:pt idx="105">
                        <c:v>758.14000000000033</c:v>
                      </c:pt>
                      <c:pt idx="106">
                        <c:v>758.14000000000033</c:v>
                      </c:pt>
                      <c:pt idx="107">
                        <c:v>758.14000000000033</c:v>
                      </c:pt>
                      <c:pt idx="108">
                        <c:v>758.14000000000033</c:v>
                      </c:pt>
                      <c:pt idx="109">
                        <c:v>758.14000000000033</c:v>
                      </c:pt>
                      <c:pt idx="110">
                        <c:v>758.14000000000033</c:v>
                      </c:pt>
                      <c:pt idx="111">
                        <c:v>761.43000000000029</c:v>
                      </c:pt>
                      <c:pt idx="112">
                        <c:v>763.68000000000029</c:v>
                      </c:pt>
                      <c:pt idx="113">
                        <c:v>763.68000000000029</c:v>
                      </c:pt>
                      <c:pt idx="114">
                        <c:v>763.68000000000029</c:v>
                      </c:pt>
                      <c:pt idx="115">
                        <c:v>764.4200000000003</c:v>
                      </c:pt>
                      <c:pt idx="116">
                        <c:v>767.0400000000003</c:v>
                      </c:pt>
                      <c:pt idx="117">
                        <c:v>771.59000000000026</c:v>
                      </c:pt>
                      <c:pt idx="118">
                        <c:v>774.74000000000024</c:v>
                      </c:pt>
                      <c:pt idx="119">
                        <c:v>777.1600000000002</c:v>
                      </c:pt>
                      <c:pt idx="120">
                        <c:v>780.07000000000016</c:v>
                      </c:pt>
                      <c:pt idx="121">
                        <c:v>782.00000000000011</c:v>
                      </c:pt>
                      <c:pt idx="122">
                        <c:v>782.00000000000011</c:v>
                      </c:pt>
                      <c:pt idx="123">
                        <c:v>782.73000000000013</c:v>
                      </c:pt>
                      <c:pt idx="124">
                        <c:v>788.44000000000017</c:v>
                      </c:pt>
                      <c:pt idx="125">
                        <c:v>802.81000000000017</c:v>
                      </c:pt>
                      <c:pt idx="126">
                        <c:v>822.71000000000015</c:v>
                      </c:pt>
                      <c:pt idx="127">
                        <c:v>841.6500000000002</c:v>
                      </c:pt>
                      <c:pt idx="128">
                        <c:v>857.33000000000015</c:v>
                      </c:pt>
                      <c:pt idx="129">
                        <c:v>874.11000000000013</c:v>
                      </c:pt>
                      <c:pt idx="130">
                        <c:v>891.91000000000008</c:v>
                      </c:pt>
                      <c:pt idx="131">
                        <c:v>916.07</c:v>
                      </c:pt>
                      <c:pt idx="132">
                        <c:v>943.63</c:v>
                      </c:pt>
                      <c:pt idx="133">
                        <c:v>971.03</c:v>
                      </c:pt>
                      <c:pt idx="134">
                        <c:v>993.52</c:v>
                      </c:pt>
                      <c:pt idx="135">
                        <c:v>1011.98</c:v>
                      </c:pt>
                      <c:pt idx="136">
                        <c:v>1029.07</c:v>
                      </c:pt>
                      <c:pt idx="137">
                        <c:v>1047.45</c:v>
                      </c:pt>
                      <c:pt idx="138">
                        <c:v>1061.6300000000001</c:v>
                      </c:pt>
                      <c:pt idx="139">
                        <c:v>1071.9000000000001</c:v>
                      </c:pt>
                      <c:pt idx="140">
                        <c:v>1080.98</c:v>
                      </c:pt>
                      <c:pt idx="141">
                        <c:v>1085.6400000000001</c:v>
                      </c:pt>
                      <c:pt idx="142">
                        <c:v>1090.46</c:v>
                      </c:pt>
                      <c:pt idx="143">
                        <c:v>1095.3600000000001</c:v>
                      </c:pt>
                      <c:pt idx="144">
                        <c:v>1101.4900000000002</c:v>
                      </c:pt>
                      <c:pt idx="145">
                        <c:v>1106.3700000000003</c:v>
                      </c:pt>
                      <c:pt idx="146">
                        <c:v>1113.3200000000004</c:v>
                      </c:pt>
                      <c:pt idx="147">
                        <c:v>1118.0800000000004</c:v>
                      </c:pt>
                      <c:pt idx="148">
                        <c:v>1125.3900000000003</c:v>
                      </c:pt>
                      <c:pt idx="149">
                        <c:v>1131.1300000000003</c:v>
                      </c:pt>
                      <c:pt idx="150">
                        <c:v>1141.8800000000003</c:v>
                      </c:pt>
                      <c:pt idx="151">
                        <c:v>1154.5200000000004</c:v>
                      </c:pt>
                      <c:pt idx="152">
                        <c:v>1167.2500000000005</c:v>
                      </c:pt>
                      <c:pt idx="153">
                        <c:v>1169.1300000000006</c:v>
                      </c:pt>
                      <c:pt idx="154">
                        <c:v>1169.2200000000005</c:v>
                      </c:pt>
                      <c:pt idx="155">
                        <c:v>1169.9600000000005</c:v>
                      </c:pt>
                      <c:pt idx="156">
                        <c:v>1169.9600000000005</c:v>
                      </c:pt>
                      <c:pt idx="157">
                        <c:v>1170.5200000000004</c:v>
                      </c:pt>
                      <c:pt idx="158">
                        <c:v>1170.5200000000004</c:v>
                      </c:pt>
                      <c:pt idx="159">
                        <c:v>1172.5200000000004</c:v>
                      </c:pt>
                      <c:pt idx="160">
                        <c:v>1177.3800000000003</c:v>
                      </c:pt>
                      <c:pt idx="161">
                        <c:v>1185.0900000000004</c:v>
                      </c:pt>
                      <c:pt idx="162">
                        <c:v>1193.3500000000004</c:v>
                      </c:pt>
                      <c:pt idx="163">
                        <c:v>1199.8500000000004</c:v>
                      </c:pt>
                      <c:pt idx="164">
                        <c:v>1206.5100000000004</c:v>
                      </c:pt>
                      <c:pt idx="165">
                        <c:v>1219.0800000000004</c:v>
                      </c:pt>
                      <c:pt idx="166">
                        <c:v>1230.5500000000004</c:v>
                      </c:pt>
                      <c:pt idx="167">
                        <c:v>1244.2400000000005</c:v>
                      </c:pt>
                      <c:pt idx="168">
                        <c:v>1257.3100000000004</c:v>
                      </c:pt>
                      <c:pt idx="169">
                        <c:v>1267.3200000000004</c:v>
                      </c:pt>
                      <c:pt idx="170">
                        <c:v>1276.3100000000004</c:v>
                      </c:pt>
                      <c:pt idx="171">
                        <c:v>1286.8200000000004</c:v>
                      </c:pt>
                      <c:pt idx="172">
                        <c:v>1297.3000000000004</c:v>
                      </c:pt>
                      <c:pt idx="173">
                        <c:v>1317.0400000000004</c:v>
                      </c:pt>
                      <c:pt idx="174">
                        <c:v>1343.9600000000005</c:v>
                      </c:pt>
                      <c:pt idx="175">
                        <c:v>1358.9000000000005</c:v>
                      </c:pt>
                      <c:pt idx="176">
                        <c:v>1375.6800000000005</c:v>
                      </c:pt>
                      <c:pt idx="177">
                        <c:v>1393.9100000000005</c:v>
                      </c:pt>
                      <c:pt idx="178">
                        <c:v>1406.5400000000006</c:v>
                      </c:pt>
                      <c:pt idx="179">
                        <c:v>1418.7100000000007</c:v>
                      </c:pt>
                      <c:pt idx="180">
                        <c:v>1430.0700000000006</c:v>
                      </c:pt>
                      <c:pt idx="181">
                        <c:v>1443.3800000000006</c:v>
                      </c:pt>
                    </c:numCache>
                  </c:numRef>
                </c:val>
                <c:smooth val="0"/>
                <c:extLst xmlns:c15="http://schemas.microsoft.com/office/drawing/2012/chart">
                  <c:ext xmlns:c16="http://schemas.microsoft.com/office/drawing/2014/chart" uri="{C3380CC4-5D6E-409C-BE32-E72D297353CC}">
                    <c16:uniqueId val="{00000001-E9FF-4089-9707-FA2816E4E86C}"/>
                  </c:ext>
                </c:extLst>
              </c15:ser>
            </c15:filteredLineSeries>
          </c:ext>
        </c:extLst>
      </c:lineChart>
      <c:dateAx>
        <c:axId val="133903679"/>
        <c:scaling>
          <c:orientation val="minMax"/>
        </c:scaling>
        <c:delete val="0"/>
        <c:axPos val="b"/>
        <c:numFmt formatCode="d\-m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133902239"/>
        <c:crosses val="autoZero"/>
        <c:auto val="1"/>
        <c:lblOffset val="100"/>
        <c:baseTimeUnit val="days"/>
      </c:dateAx>
      <c:valAx>
        <c:axId val="13390223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r>
                  <a:rPr lang="en-GB">
                    <a:latin typeface="Tenorite" panose="00000500000000000000" pitchFamily="2" charset="0"/>
                  </a:rPr>
                  <a:t>mcm/d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1339036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a:latin typeface="Tenorite" panose="00000500000000000000" pitchFamily="2" charset="0"/>
              </a:rPr>
              <a:t>Cumulative storage withdrawal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2"/>
          <c:order val="2"/>
          <c:tx>
            <c:strRef>
              <c:f>'GB StorageFlows_Figure24'!$D$5</c:f>
              <c:strCache>
                <c:ptCount val="1"/>
                <c:pt idx="0">
                  <c:v> 2024/25</c:v>
                </c:pt>
              </c:strCache>
            </c:strRef>
          </c:tx>
          <c:spPr>
            <a:ln w="28575" cap="rnd">
              <a:solidFill>
                <a:schemeClr val="accent3"/>
              </a:solidFill>
              <a:round/>
            </a:ln>
            <a:effectLst/>
          </c:spPr>
          <c:marker>
            <c:symbol val="none"/>
          </c:marker>
          <c:cat>
            <c:numRef>
              <c:f>'GB StorageFlows_Figure24'!$A$6:$A$187</c:f>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f>'GB StorageFlows_Figure24'!$D$6:$D$187</c:f>
              <c:numCache>
                <c:formatCode>0.0</c:formatCode>
                <c:ptCount val="182"/>
                <c:pt idx="0">
                  <c:v>7.2</c:v>
                </c:pt>
                <c:pt idx="1">
                  <c:v>11.600000000000001</c:v>
                </c:pt>
                <c:pt idx="2">
                  <c:v>11.600000000000001</c:v>
                </c:pt>
                <c:pt idx="3">
                  <c:v>11.600000000000001</c:v>
                </c:pt>
                <c:pt idx="4">
                  <c:v>11.600000000000001</c:v>
                </c:pt>
                <c:pt idx="5">
                  <c:v>11.600000000000001</c:v>
                </c:pt>
                <c:pt idx="6">
                  <c:v>11.600000000000001</c:v>
                </c:pt>
                <c:pt idx="7">
                  <c:v>11.600000000000001</c:v>
                </c:pt>
                <c:pt idx="8">
                  <c:v>11.600000000000001</c:v>
                </c:pt>
                <c:pt idx="9">
                  <c:v>15.700000000000001</c:v>
                </c:pt>
                <c:pt idx="10">
                  <c:v>38.700000000000003</c:v>
                </c:pt>
                <c:pt idx="11">
                  <c:v>38.700000000000003</c:v>
                </c:pt>
                <c:pt idx="12">
                  <c:v>66.5</c:v>
                </c:pt>
                <c:pt idx="13">
                  <c:v>100.3</c:v>
                </c:pt>
                <c:pt idx="14">
                  <c:v>105.6</c:v>
                </c:pt>
                <c:pt idx="15">
                  <c:v>105.6</c:v>
                </c:pt>
                <c:pt idx="16">
                  <c:v>105.6</c:v>
                </c:pt>
                <c:pt idx="17">
                  <c:v>105.6</c:v>
                </c:pt>
                <c:pt idx="18">
                  <c:v>105.6</c:v>
                </c:pt>
                <c:pt idx="19">
                  <c:v>105.6</c:v>
                </c:pt>
                <c:pt idx="20">
                  <c:v>105.6</c:v>
                </c:pt>
                <c:pt idx="21">
                  <c:v>107.3</c:v>
                </c:pt>
                <c:pt idx="22">
                  <c:v>107.3</c:v>
                </c:pt>
                <c:pt idx="23">
                  <c:v>107.3</c:v>
                </c:pt>
                <c:pt idx="24">
                  <c:v>107.3</c:v>
                </c:pt>
                <c:pt idx="25">
                  <c:v>107.3</c:v>
                </c:pt>
                <c:pt idx="26">
                  <c:v>107.3</c:v>
                </c:pt>
                <c:pt idx="27">
                  <c:v>107.3</c:v>
                </c:pt>
                <c:pt idx="28">
                  <c:v>117.2</c:v>
                </c:pt>
                <c:pt idx="29">
                  <c:v>122.4</c:v>
                </c:pt>
                <c:pt idx="30">
                  <c:v>125.80000000000001</c:v>
                </c:pt>
                <c:pt idx="31">
                  <c:v>129.9</c:v>
                </c:pt>
                <c:pt idx="32">
                  <c:v>129.9</c:v>
                </c:pt>
                <c:pt idx="33">
                  <c:v>129.9</c:v>
                </c:pt>
                <c:pt idx="34">
                  <c:v>159.80000000000001</c:v>
                </c:pt>
                <c:pt idx="35">
                  <c:v>194.60000000000002</c:v>
                </c:pt>
                <c:pt idx="36">
                  <c:v>222.40000000000003</c:v>
                </c:pt>
                <c:pt idx="37">
                  <c:v>222.40000000000003</c:v>
                </c:pt>
                <c:pt idx="38">
                  <c:v>231.10000000000002</c:v>
                </c:pt>
                <c:pt idx="39">
                  <c:v>235.70000000000002</c:v>
                </c:pt>
                <c:pt idx="40">
                  <c:v>242.50000000000003</c:v>
                </c:pt>
                <c:pt idx="41">
                  <c:v>250.90000000000003</c:v>
                </c:pt>
                <c:pt idx="42">
                  <c:v>273.90000000000003</c:v>
                </c:pt>
                <c:pt idx="43">
                  <c:v>298.50000000000006</c:v>
                </c:pt>
                <c:pt idx="44">
                  <c:v>311.90000000000003</c:v>
                </c:pt>
                <c:pt idx="45">
                  <c:v>318.70000000000005</c:v>
                </c:pt>
                <c:pt idx="46">
                  <c:v>319.70000000000005</c:v>
                </c:pt>
                <c:pt idx="47">
                  <c:v>322.50000000000006</c:v>
                </c:pt>
                <c:pt idx="48">
                  <c:v>339.10000000000008</c:v>
                </c:pt>
                <c:pt idx="49">
                  <c:v>362.2000000000001</c:v>
                </c:pt>
                <c:pt idx="50">
                  <c:v>403.7000000000001</c:v>
                </c:pt>
                <c:pt idx="51">
                  <c:v>474.40000000000009</c:v>
                </c:pt>
                <c:pt idx="52">
                  <c:v>522.10000000000014</c:v>
                </c:pt>
                <c:pt idx="53">
                  <c:v>531.90000000000009</c:v>
                </c:pt>
                <c:pt idx="54">
                  <c:v>534.30000000000007</c:v>
                </c:pt>
                <c:pt idx="55">
                  <c:v>539.00000000000011</c:v>
                </c:pt>
                <c:pt idx="56">
                  <c:v>588.80000000000007</c:v>
                </c:pt>
                <c:pt idx="57">
                  <c:v>649.50000000000011</c:v>
                </c:pt>
                <c:pt idx="58">
                  <c:v>713.20000000000016</c:v>
                </c:pt>
                <c:pt idx="59">
                  <c:v>729.9000000000002</c:v>
                </c:pt>
                <c:pt idx="60">
                  <c:v>736.10000000000025</c:v>
                </c:pt>
                <c:pt idx="61">
                  <c:v>743.9000000000002</c:v>
                </c:pt>
                <c:pt idx="62">
                  <c:v>757.10000000000025</c:v>
                </c:pt>
                <c:pt idx="63">
                  <c:v>802.4000000000002</c:v>
                </c:pt>
                <c:pt idx="64">
                  <c:v>838.20000000000016</c:v>
                </c:pt>
                <c:pt idx="65">
                  <c:v>845.4000000000002</c:v>
                </c:pt>
                <c:pt idx="66">
                  <c:v>858.20000000000016</c:v>
                </c:pt>
                <c:pt idx="67">
                  <c:v>864.80000000000018</c:v>
                </c:pt>
                <c:pt idx="68">
                  <c:v>871.4000000000002</c:v>
                </c:pt>
                <c:pt idx="69">
                  <c:v>887.60000000000025</c:v>
                </c:pt>
                <c:pt idx="70">
                  <c:v>940.70000000000027</c:v>
                </c:pt>
                <c:pt idx="71">
                  <c:v>1014.5000000000002</c:v>
                </c:pt>
                <c:pt idx="72">
                  <c:v>1081.5000000000002</c:v>
                </c:pt>
                <c:pt idx="73">
                  <c:v>1139.2000000000003</c:v>
                </c:pt>
                <c:pt idx="74">
                  <c:v>1145.5000000000002</c:v>
                </c:pt>
                <c:pt idx="75">
                  <c:v>1150.2000000000003</c:v>
                </c:pt>
                <c:pt idx="76">
                  <c:v>1155.1000000000004</c:v>
                </c:pt>
                <c:pt idx="77">
                  <c:v>1169.5000000000005</c:v>
                </c:pt>
                <c:pt idx="78">
                  <c:v>1173.9000000000005</c:v>
                </c:pt>
                <c:pt idx="79">
                  <c:v>1195.8000000000006</c:v>
                </c:pt>
                <c:pt idx="80">
                  <c:v>1217.1000000000006</c:v>
                </c:pt>
                <c:pt idx="81">
                  <c:v>1225.8000000000006</c:v>
                </c:pt>
                <c:pt idx="82">
                  <c:v>1236.0000000000007</c:v>
                </c:pt>
                <c:pt idx="83">
                  <c:v>1270.7000000000007</c:v>
                </c:pt>
                <c:pt idx="84">
                  <c:v>1278.9000000000008</c:v>
                </c:pt>
                <c:pt idx="85">
                  <c:v>1286.9000000000008</c:v>
                </c:pt>
                <c:pt idx="86">
                  <c:v>1306.8000000000009</c:v>
                </c:pt>
                <c:pt idx="87">
                  <c:v>1347.700000000001</c:v>
                </c:pt>
                <c:pt idx="88">
                  <c:v>1368.0000000000009</c:v>
                </c:pt>
                <c:pt idx="89">
                  <c:v>1379.400000000001</c:v>
                </c:pt>
                <c:pt idx="90">
                  <c:v>1387.700000000001</c:v>
                </c:pt>
                <c:pt idx="91">
                  <c:v>1396.400000000001</c:v>
                </c:pt>
                <c:pt idx="92">
                  <c:v>1404.0000000000009</c:v>
                </c:pt>
                <c:pt idx="93">
                  <c:v>1433.900000000001</c:v>
                </c:pt>
                <c:pt idx="94">
                  <c:v>1487.700000000001</c:v>
                </c:pt>
                <c:pt idx="95">
                  <c:v>1533.200000000001</c:v>
                </c:pt>
                <c:pt idx="96">
                  <c:v>1550.200000000001</c:v>
                </c:pt>
                <c:pt idx="97">
                  <c:v>1568.200000000001</c:v>
                </c:pt>
                <c:pt idx="98">
                  <c:v>1610.0000000000009</c:v>
                </c:pt>
                <c:pt idx="99">
                  <c:v>1710.5000000000009</c:v>
                </c:pt>
                <c:pt idx="100">
                  <c:v>1782.900000000001</c:v>
                </c:pt>
                <c:pt idx="101">
                  <c:v>1884.100000000001</c:v>
                </c:pt>
                <c:pt idx="102">
                  <c:v>1971.600000000001</c:v>
                </c:pt>
                <c:pt idx="103">
                  <c:v>2021.200000000001</c:v>
                </c:pt>
                <c:pt idx="104">
                  <c:v>2058.1000000000008</c:v>
                </c:pt>
                <c:pt idx="105">
                  <c:v>2096.6000000000008</c:v>
                </c:pt>
                <c:pt idx="106">
                  <c:v>2125.7000000000007</c:v>
                </c:pt>
                <c:pt idx="107">
                  <c:v>2159.9000000000005</c:v>
                </c:pt>
                <c:pt idx="108">
                  <c:v>2210.0000000000005</c:v>
                </c:pt>
                <c:pt idx="109">
                  <c:v>2254.2000000000003</c:v>
                </c:pt>
                <c:pt idx="110">
                  <c:v>2319.8000000000002</c:v>
                </c:pt>
                <c:pt idx="111">
                  <c:v>2377.6000000000004</c:v>
                </c:pt>
                <c:pt idx="112">
                  <c:v>2422.9000000000005</c:v>
                </c:pt>
                <c:pt idx="113">
                  <c:v>2471.6000000000004</c:v>
                </c:pt>
                <c:pt idx="114">
                  <c:v>2487.1000000000004</c:v>
                </c:pt>
                <c:pt idx="115">
                  <c:v>2498.1000000000004</c:v>
                </c:pt>
                <c:pt idx="116">
                  <c:v>2509.4000000000005</c:v>
                </c:pt>
                <c:pt idx="117">
                  <c:v>2520.9000000000005</c:v>
                </c:pt>
                <c:pt idx="118">
                  <c:v>2532.8000000000006</c:v>
                </c:pt>
                <c:pt idx="119">
                  <c:v>2545.9000000000005</c:v>
                </c:pt>
                <c:pt idx="120">
                  <c:v>2563.2000000000007</c:v>
                </c:pt>
                <c:pt idx="121">
                  <c:v>2580.6000000000008</c:v>
                </c:pt>
                <c:pt idx="122">
                  <c:v>2606.900000000001</c:v>
                </c:pt>
                <c:pt idx="123">
                  <c:v>2614.400000000001</c:v>
                </c:pt>
                <c:pt idx="124">
                  <c:v>2622.5000000000009</c:v>
                </c:pt>
                <c:pt idx="125">
                  <c:v>2630.7000000000007</c:v>
                </c:pt>
                <c:pt idx="126">
                  <c:v>2641.8000000000006</c:v>
                </c:pt>
                <c:pt idx="127">
                  <c:v>2653.7000000000007</c:v>
                </c:pt>
                <c:pt idx="128">
                  <c:v>2663.9000000000005</c:v>
                </c:pt>
                <c:pt idx="129">
                  <c:v>2674.7000000000007</c:v>
                </c:pt>
                <c:pt idx="130">
                  <c:v>2694.1000000000008</c:v>
                </c:pt>
                <c:pt idx="131">
                  <c:v>2702.7000000000007</c:v>
                </c:pt>
                <c:pt idx="132">
                  <c:v>2719.6000000000008</c:v>
                </c:pt>
                <c:pt idx="133">
                  <c:v>2746.1000000000008</c:v>
                </c:pt>
                <c:pt idx="134">
                  <c:v>2775.2000000000007</c:v>
                </c:pt>
                <c:pt idx="135">
                  <c:v>2833.5000000000009</c:v>
                </c:pt>
                <c:pt idx="136">
                  <c:v>2881.900000000001</c:v>
                </c:pt>
                <c:pt idx="137">
                  <c:v>2918.5000000000009</c:v>
                </c:pt>
                <c:pt idx="138">
                  <c:v>2935.0000000000009</c:v>
                </c:pt>
                <c:pt idx="139">
                  <c:v>2991.3000000000011</c:v>
                </c:pt>
                <c:pt idx="140">
                  <c:v>3018.7000000000012</c:v>
                </c:pt>
                <c:pt idx="141">
                  <c:v>3050.7000000000012</c:v>
                </c:pt>
                <c:pt idx="142">
                  <c:v>3054.3000000000011</c:v>
                </c:pt>
                <c:pt idx="143">
                  <c:v>3059.3000000000011</c:v>
                </c:pt>
                <c:pt idx="144">
                  <c:v>3064.2000000000012</c:v>
                </c:pt>
                <c:pt idx="145">
                  <c:v>3069.1000000000013</c:v>
                </c:pt>
                <c:pt idx="146">
                  <c:v>3074.0000000000014</c:v>
                </c:pt>
                <c:pt idx="147">
                  <c:v>3078.9000000000015</c:v>
                </c:pt>
                <c:pt idx="148">
                  <c:v>3101.6000000000013</c:v>
                </c:pt>
                <c:pt idx="149">
                  <c:v>3135.8000000000011</c:v>
                </c:pt>
                <c:pt idx="150">
                  <c:v>3166.400000000001</c:v>
                </c:pt>
                <c:pt idx="151">
                  <c:v>3190.3000000000011</c:v>
                </c:pt>
                <c:pt idx="152">
                  <c:v>3200.2000000000012</c:v>
                </c:pt>
                <c:pt idx="153">
                  <c:v>3223.900000000001</c:v>
                </c:pt>
                <c:pt idx="154">
                  <c:v>3231.3000000000011</c:v>
                </c:pt>
                <c:pt idx="155">
                  <c:v>3235.5000000000009</c:v>
                </c:pt>
                <c:pt idx="156">
                  <c:v>3239.3000000000011</c:v>
                </c:pt>
                <c:pt idx="157">
                  <c:v>3243.3000000000011</c:v>
                </c:pt>
                <c:pt idx="158">
                  <c:v>3247.3000000000011</c:v>
                </c:pt>
                <c:pt idx="159">
                  <c:v>3251.400000000001</c:v>
                </c:pt>
                <c:pt idx="160">
                  <c:v>3254.7000000000012</c:v>
                </c:pt>
                <c:pt idx="161">
                  <c:v>3272.400000000001</c:v>
                </c:pt>
                <c:pt idx="162">
                  <c:v>3312.900000000001</c:v>
                </c:pt>
                <c:pt idx="163">
                  <c:v>3363.5000000000009</c:v>
                </c:pt>
                <c:pt idx="164">
                  <c:v>3402.1000000000008</c:v>
                </c:pt>
                <c:pt idx="165">
                  <c:v>3423.900000000001</c:v>
                </c:pt>
                <c:pt idx="166">
                  <c:v>3439.6000000000008</c:v>
                </c:pt>
                <c:pt idx="167">
                  <c:v>3458.1000000000008</c:v>
                </c:pt>
                <c:pt idx="168">
                  <c:v>3468.3000000000006</c:v>
                </c:pt>
                <c:pt idx="169">
                  <c:v>3484.4000000000005</c:v>
                </c:pt>
                <c:pt idx="170">
                  <c:v>3488.2000000000007</c:v>
                </c:pt>
                <c:pt idx="171">
                  <c:v>3491.8000000000006</c:v>
                </c:pt>
                <c:pt idx="172">
                  <c:v>3495.3000000000006</c:v>
                </c:pt>
                <c:pt idx="173">
                  <c:v>3498.7000000000007</c:v>
                </c:pt>
                <c:pt idx="174">
                  <c:v>3502.2000000000007</c:v>
                </c:pt>
                <c:pt idx="175">
                  <c:v>3506.1000000000008</c:v>
                </c:pt>
                <c:pt idx="176">
                  <c:v>3510.0000000000009</c:v>
                </c:pt>
                <c:pt idx="177">
                  <c:v>3513.1000000000008</c:v>
                </c:pt>
                <c:pt idx="178">
                  <c:v>3516.900000000001</c:v>
                </c:pt>
                <c:pt idx="179">
                  <c:v>3520.6000000000008</c:v>
                </c:pt>
                <c:pt idx="180">
                  <c:v>3524.400000000001</c:v>
                </c:pt>
                <c:pt idx="181">
                  <c:v>3528.3000000000011</c:v>
                </c:pt>
              </c:numCache>
            </c:numRef>
          </c:val>
          <c:smooth val="0"/>
          <c:extLst>
            <c:ext xmlns:c16="http://schemas.microsoft.com/office/drawing/2014/chart" uri="{C3380CC4-5D6E-409C-BE32-E72D297353CC}">
              <c16:uniqueId val="{00000000-9875-485C-9507-74EC5EEE96A3}"/>
            </c:ext>
          </c:extLst>
        </c:ser>
        <c:ser>
          <c:idx val="3"/>
          <c:order val="3"/>
          <c:tx>
            <c:strRef>
              <c:f>'GB StorageFlows_Figure24'!$E$5</c:f>
              <c:strCache>
                <c:ptCount val="1"/>
                <c:pt idx="0">
                  <c:v> 2025/26</c:v>
                </c:pt>
              </c:strCache>
            </c:strRef>
          </c:tx>
          <c:spPr>
            <a:ln w="28575" cap="rnd">
              <a:solidFill>
                <a:schemeClr val="accent4"/>
              </a:solidFill>
              <a:round/>
            </a:ln>
            <a:effectLst/>
          </c:spPr>
          <c:marker>
            <c:symbol val="none"/>
          </c:marker>
          <c:cat>
            <c:numRef>
              <c:f>'GB StorageFlows_Figure24'!$A$6:$A$187</c:f>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f>'GB StorageFlows_Figure24'!$E$6:$E$187</c:f>
              <c:numCache>
                <c:formatCode>0</c:formatCode>
                <c:ptCount val="182"/>
                <c:pt idx="0">
                  <c:v>13.34</c:v>
                </c:pt>
                <c:pt idx="1">
                  <c:v>13.34</c:v>
                </c:pt>
                <c:pt idx="2">
                  <c:v>13.34</c:v>
                </c:pt>
                <c:pt idx="3">
                  <c:v>15.37</c:v>
                </c:pt>
                <c:pt idx="4">
                  <c:v>15.37</c:v>
                </c:pt>
                <c:pt idx="5">
                  <c:v>15.37</c:v>
                </c:pt>
                <c:pt idx="6">
                  <c:v>15.469999999999999</c:v>
                </c:pt>
                <c:pt idx="7">
                  <c:v>15.469999999999999</c:v>
                </c:pt>
                <c:pt idx="8">
                  <c:v>15.739999999999998</c:v>
                </c:pt>
                <c:pt idx="9">
                  <c:v>15.739999999999998</c:v>
                </c:pt>
                <c:pt idx="10">
                  <c:v>18.36</c:v>
                </c:pt>
                <c:pt idx="11">
                  <c:v>35.51</c:v>
                </c:pt>
                <c:pt idx="12">
                  <c:v>45.5</c:v>
                </c:pt>
                <c:pt idx="13">
                  <c:v>55.38</c:v>
                </c:pt>
                <c:pt idx="14">
                  <c:v>67.17</c:v>
                </c:pt>
                <c:pt idx="15">
                  <c:v>70.86</c:v>
                </c:pt>
                <c:pt idx="16">
                  <c:v>73.61</c:v>
                </c:pt>
                <c:pt idx="17">
                  <c:v>73.61</c:v>
                </c:pt>
                <c:pt idx="18">
                  <c:v>73.61</c:v>
                </c:pt>
                <c:pt idx="19">
                  <c:v>73.61</c:v>
                </c:pt>
                <c:pt idx="20">
                  <c:v>73.61</c:v>
                </c:pt>
                <c:pt idx="21">
                  <c:v>76.650000000000006</c:v>
                </c:pt>
                <c:pt idx="22">
                  <c:v>76.650000000000006</c:v>
                </c:pt>
                <c:pt idx="23">
                  <c:v>76.650000000000006</c:v>
                </c:pt>
                <c:pt idx="24">
                  <c:v>77.7</c:v>
                </c:pt>
                <c:pt idx="25">
                  <c:v>93.17</c:v>
                </c:pt>
                <c:pt idx="26">
                  <c:v>94.95</c:v>
                </c:pt>
                <c:pt idx="27">
                  <c:v>94.95</c:v>
                </c:pt>
                <c:pt idx="28">
                  <c:v>137.44</c:v>
                </c:pt>
                <c:pt idx="29">
                  <c:v>162.78</c:v>
                </c:pt>
                <c:pt idx="30">
                  <c:v>165.66</c:v>
                </c:pt>
                <c:pt idx="31">
                  <c:v>165.66</c:v>
                </c:pt>
                <c:pt idx="32">
                  <c:v>165.66</c:v>
                </c:pt>
                <c:pt idx="33">
                  <c:v>165.66</c:v>
                </c:pt>
                <c:pt idx="34">
                  <c:v>165.66</c:v>
                </c:pt>
                <c:pt idx="35">
                  <c:v>165.66</c:v>
                </c:pt>
                <c:pt idx="36">
                  <c:v>165.66</c:v>
                </c:pt>
                <c:pt idx="37">
                  <c:v>178.66</c:v>
                </c:pt>
                <c:pt idx="38">
                  <c:v>179.37</c:v>
                </c:pt>
                <c:pt idx="39">
                  <c:v>180.45000000000002</c:v>
                </c:pt>
                <c:pt idx="40">
                  <c:v>180.45000000000002</c:v>
                </c:pt>
                <c:pt idx="41">
                  <c:v>180.45000000000002</c:v>
                </c:pt>
                <c:pt idx="42">
                  <c:v>180.45000000000002</c:v>
                </c:pt>
                <c:pt idx="43">
                  <c:v>180.45000000000002</c:v>
                </c:pt>
                <c:pt idx="44">
                  <c:v>183.03000000000003</c:v>
                </c:pt>
                <c:pt idx="45">
                  <c:v>183.03000000000003</c:v>
                </c:pt>
                <c:pt idx="46">
                  <c:v>183.03000000000003</c:v>
                </c:pt>
                <c:pt idx="47">
                  <c:v>202.47000000000003</c:v>
                </c:pt>
                <c:pt idx="48">
                  <c:v>241.70000000000002</c:v>
                </c:pt>
                <c:pt idx="49">
                  <c:v>273.83000000000004</c:v>
                </c:pt>
                <c:pt idx="50">
                  <c:v>330.97</c:v>
                </c:pt>
                <c:pt idx="51">
                  <c:v>384.6</c:v>
                </c:pt>
                <c:pt idx="52">
                  <c:v>403.93</c:v>
                </c:pt>
                <c:pt idx="53">
                  <c:v>403.93</c:v>
                </c:pt>
                <c:pt idx="54">
                  <c:v>436.26</c:v>
                </c:pt>
                <c:pt idx="55">
                  <c:v>490.90999999999997</c:v>
                </c:pt>
                <c:pt idx="56">
                  <c:v>535.33999999999992</c:v>
                </c:pt>
                <c:pt idx="57">
                  <c:v>535.33999999999992</c:v>
                </c:pt>
                <c:pt idx="58">
                  <c:v>537.39999999999986</c:v>
                </c:pt>
                <c:pt idx="59">
                  <c:v>541.53999999999985</c:v>
                </c:pt>
                <c:pt idx="60">
                  <c:v>554.43999999999983</c:v>
                </c:pt>
                <c:pt idx="61">
                  <c:v>559.3399999999998</c:v>
                </c:pt>
                <c:pt idx="62">
                  <c:v>580.22999999999979</c:v>
                </c:pt>
                <c:pt idx="63">
                  <c:v>624.17999999999984</c:v>
                </c:pt>
                <c:pt idx="64">
                  <c:v>660.51999999999987</c:v>
                </c:pt>
                <c:pt idx="65">
                  <c:v>711.01999999999987</c:v>
                </c:pt>
                <c:pt idx="66">
                  <c:v>711.01999999999987</c:v>
                </c:pt>
                <c:pt idx="67">
                  <c:v>712.68999999999983</c:v>
                </c:pt>
                <c:pt idx="68">
                  <c:v>712.68999999999983</c:v>
                </c:pt>
                <c:pt idx="69">
                  <c:v>712.68999999999983</c:v>
                </c:pt>
                <c:pt idx="70">
                  <c:v>713.48999999999978</c:v>
                </c:pt>
                <c:pt idx="71">
                  <c:v>713.48999999999978</c:v>
                </c:pt>
                <c:pt idx="72">
                  <c:v>722.49999999999977</c:v>
                </c:pt>
                <c:pt idx="73">
                  <c:v>722.91999999999973</c:v>
                </c:pt>
                <c:pt idx="74">
                  <c:v>723.33999999999969</c:v>
                </c:pt>
                <c:pt idx="75">
                  <c:v>730.87999999999965</c:v>
                </c:pt>
                <c:pt idx="76">
                  <c:v>748.12999999999965</c:v>
                </c:pt>
                <c:pt idx="77">
                  <c:v>755.89999999999964</c:v>
                </c:pt>
                <c:pt idx="78">
                  <c:v>755.89999999999964</c:v>
                </c:pt>
                <c:pt idx="79">
                  <c:v>755.89999999999964</c:v>
                </c:pt>
                <c:pt idx="80">
                  <c:v>758.72999999999968</c:v>
                </c:pt>
                <c:pt idx="81">
                  <c:v>758.72999999999968</c:v>
                </c:pt>
                <c:pt idx="82">
                  <c:v>758.72999999999968</c:v>
                </c:pt>
                <c:pt idx="83">
                  <c:v>760.13999999999965</c:v>
                </c:pt>
                <c:pt idx="84">
                  <c:v>765.6899999999996</c:v>
                </c:pt>
                <c:pt idx="85">
                  <c:v>765.6899999999996</c:v>
                </c:pt>
                <c:pt idx="86">
                  <c:v>781.97999999999956</c:v>
                </c:pt>
                <c:pt idx="87">
                  <c:v>785.13999999999953</c:v>
                </c:pt>
                <c:pt idx="88">
                  <c:v>806.49999999999955</c:v>
                </c:pt>
                <c:pt idx="89">
                  <c:v>822.00999999999954</c:v>
                </c:pt>
                <c:pt idx="90">
                  <c:v>851.20999999999958</c:v>
                </c:pt>
                <c:pt idx="91">
                  <c:v>877.59999999999957</c:v>
                </c:pt>
                <c:pt idx="92">
                  <c:v>888.5699999999996</c:v>
                </c:pt>
                <c:pt idx="93">
                  <c:v>900.95999999999958</c:v>
                </c:pt>
                <c:pt idx="94">
                  <c:v>912.29999999999961</c:v>
                </c:pt>
                <c:pt idx="95">
                  <c:v>963.34999999999957</c:v>
                </c:pt>
                <c:pt idx="96">
                  <c:v>1049.6099999999997</c:v>
                </c:pt>
                <c:pt idx="97">
                  <c:v>1123.4599999999996</c:v>
                </c:pt>
                <c:pt idx="98">
                  <c:v>1165.8699999999997</c:v>
                </c:pt>
                <c:pt idx="99">
                  <c:v>1202.1999999999996</c:v>
                </c:pt>
                <c:pt idx="100">
                  <c:v>1224.5399999999995</c:v>
                </c:pt>
                <c:pt idx="101">
                  <c:v>1267.6899999999996</c:v>
                </c:pt>
                <c:pt idx="102">
                  <c:v>1286.1099999999997</c:v>
                </c:pt>
                <c:pt idx="103">
                  <c:v>1297.9099999999996</c:v>
                </c:pt>
                <c:pt idx="104">
                  <c:v>1310.2199999999996</c:v>
                </c:pt>
                <c:pt idx="105">
                  <c:v>1335.6399999999996</c:v>
                </c:pt>
                <c:pt idx="106">
                  <c:v>1348.5499999999997</c:v>
                </c:pt>
                <c:pt idx="107">
                  <c:v>1365.6799999999998</c:v>
                </c:pt>
                <c:pt idx="108">
                  <c:v>1371.0399999999997</c:v>
                </c:pt>
                <c:pt idx="109">
                  <c:v>1376.3099999999997</c:v>
                </c:pt>
                <c:pt idx="110">
                  <c:v>1386.4399999999998</c:v>
                </c:pt>
                <c:pt idx="111">
                  <c:v>1392.82</c:v>
                </c:pt>
                <c:pt idx="112">
                  <c:v>1397.32</c:v>
                </c:pt>
                <c:pt idx="113">
                  <c:v>1403.12</c:v>
                </c:pt>
                <c:pt idx="114">
                  <c:v>1408.8799999999999</c:v>
                </c:pt>
                <c:pt idx="115">
                  <c:v>1414.3899999999999</c:v>
                </c:pt>
                <c:pt idx="116">
                  <c:v>1423.9399999999998</c:v>
                </c:pt>
                <c:pt idx="117">
                  <c:v>1449.7899999999997</c:v>
                </c:pt>
                <c:pt idx="118">
                  <c:v>1475.2899999999997</c:v>
                </c:pt>
                <c:pt idx="119">
                  <c:v>1518.7799999999997</c:v>
                </c:pt>
                <c:pt idx="120">
                  <c:v>1554.6899999999998</c:v>
                </c:pt>
                <c:pt idx="121">
                  <c:v>1572.0399999999997</c:v>
                </c:pt>
                <c:pt idx="122">
                  <c:v>1578.9699999999998</c:v>
                </c:pt>
                <c:pt idx="123">
                  <c:v>1583.5399999999997</c:v>
                </c:pt>
                <c:pt idx="124">
                  <c:v>1589.7799999999997</c:v>
                </c:pt>
                <c:pt idx="125">
                  <c:v>1621.1599999999999</c:v>
                </c:pt>
                <c:pt idx="126">
                  <c:v>1645.3899999999999</c:v>
                </c:pt>
                <c:pt idx="127">
                  <c:v>1667.3</c:v>
                </c:pt>
                <c:pt idx="128">
                  <c:v>1700.99</c:v>
                </c:pt>
                <c:pt idx="129">
                  <c:v>1706.06</c:v>
                </c:pt>
                <c:pt idx="130">
                  <c:v>1708.69</c:v>
                </c:pt>
                <c:pt idx="131">
                  <c:v>1735.27</c:v>
                </c:pt>
                <c:pt idx="132">
                  <c:v>1750.79</c:v>
                </c:pt>
                <c:pt idx="133">
                  <c:v>1763.92</c:v>
                </c:pt>
                <c:pt idx="134">
                  <c:v>1782.41</c:v>
                </c:pt>
                <c:pt idx="135">
                  <c:v>1834.5400000000002</c:v>
                </c:pt>
                <c:pt idx="136">
                  <c:v>1875.4200000000003</c:v>
                </c:pt>
                <c:pt idx="137">
                  <c:v>1881.0100000000002</c:v>
                </c:pt>
                <c:pt idx="138">
                  <c:v>1905.2000000000003</c:v>
                </c:pt>
                <c:pt idx="139">
                  <c:v>1977.8600000000004</c:v>
                </c:pt>
                <c:pt idx="140">
                  <c:v>2012.1900000000003</c:v>
                </c:pt>
                <c:pt idx="141">
                  <c:v>2066.6200000000003</c:v>
                </c:pt>
                <c:pt idx="142">
                  <c:v>2081.6600000000003</c:v>
                </c:pt>
                <c:pt idx="143">
                  <c:v>2081.6600000000003</c:v>
                </c:pt>
                <c:pt idx="144">
                  <c:v>2081.6600000000003</c:v>
                </c:pt>
                <c:pt idx="145">
                  <c:v>2082.1000000000004</c:v>
                </c:pt>
                <c:pt idx="146">
                  <c:v>2082.4200000000005</c:v>
                </c:pt>
                <c:pt idx="147">
                  <c:v>2082.4200000000005</c:v>
                </c:pt>
                <c:pt idx="148">
                  <c:v>2082.4200000000005</c:v>
                </c:pt>
                <c:pt idx="149">
                  <c:v>2082.7800000000007</c:v>
                </c:pt>
                <c:pt idx="150">
                  <c:v>2082.7800000000007</c:v>
                </c:pt>
                <c:pt idx="151">
                  <c:v>2083.5000000000005</c:v>
                </c:pt>
                <c:pt idx="152">
                  <c:v>2084.2000000000003</c:v>
                </c:pt>
                <c:pt idx="153">
                  <c:v>2085.3100000000004</c:v>
                </c:pt>
                <c:pt idx="154">
                  <c:v>2086.2800000000002</c:v>
                </c:pt>
                <c:pt idx="155">
                  <c:v>2086.88</c:v>
                </c:pt>
                <c:pt idx="156">
                  <c:v>2097.5700000000002</c:v>
                </c:pt>
                <c:pt idx="157">
                  <c:v>2098.02</c:v>
                </c:pt>
                <c:pt idx="158">
                  <c:v>2098.02</c:v>
                </c:pt>
                <c:pt idx="159">
                  <c:v>2107.38</c:v>
                </c:pt>
                <c:pt idx="160">
                  <c:v>2109.73</c:v>
                </c:pt>
                <c:pt idx="161">
                  <c:v>2112.06</c:v>
                </c:pt>
                <c:pt idx="162">
                  <c:v>2115.1</c:v>
                </c:pt>
                <c:pt idx="163">
                  <c:v>2121.37</c:v>
                </c:pt>
                <c:pt idx="164">
                  <c:v>2124.1799999999998</c:v>
                </c:pt>
                <c:pt idx="165">
                  <c:v>2124.1799999999998</c:v>
                </c:pt>
                <c:pt idx="166">
                  <c:v>2127.27</c:v>
                </c:pt>
                <c:pt idx="167">
                  <c:v>2127.34</c:v>
                </c:pt>
                <c:pt idx="168">
                  <c:v>2129.4900000000002</c:v>
                </c:pt>
                <c:pt idx="169">
                  <c:v>2131.0600000000004</c:v>
                </c:pt>
                <c:pt idx="170">
                  <c:v>2140.4000000000005</c:v>
                </c:pt>
                <c:pt idx="171">
                  <c:v>2140.4000000000005</c:v>
                </c:pt>
                <c:pt idx="172">
                  <c:v>2140.4000000000005</c:v>
                </c:pt>
                <c:pt idx="173">
                  <c:v>2147.1000000000004</c:v>
                </c:pt>
                <c:pt idx="174">
                  <c:v>2148.0400000000004</c:v>
                </c:pt>
                <c:pt idx="175">
                  <c:v>2148.0400000000004</c:v>
                </c:pt>
                <c:pt idx="176">
                  <c:v>2170.7200000000003</c:v>
                </c:pt>
                <c:pt idx="177">
                  <c:v>2178.5800000000004</c:v>
                </c:pt>
                <c:pt idx="178">
                  <c:v>2179.3700000000003</c:v>
                </c:pt>
                <c:pt idx="179">
                  <c:v>2184.84</c:v>
                </c:pt>
                <c:pt idx="180">
                  <c:v>2184.8500000000004</c:v>
                </c:pt>
                <c:pt idx="181">
                  <c:v>2188.09</c:v>
                </c:pt>
              </c:numCache>
            </c:numRef>
          </c:val>
          <c:smooth val="0"/>
          <c:extLst>
            <c:ext xmlns:c16="http://schemas.microsoft.com/office/drawing/2014/chart" uri="{C3380CC4-5D6E-409C-BE32-E72D297353CC}">
              <c16:uniqueId val="{00000001-9875-485C-9507-74EC5EEE96A3}"/>
            </c:ext>
          </c:extLst>
        </c:ser>
        <c:dLbls>
          <c:showLegendKey val="0"/>
          <c:showVal val="0"/>
          <c:showCatName val="0"/>
          <c:showSerName val="0"/>
          <c:showPercent val="0"/>
          <c:showBubbleSize val="0"/>
        </c:dLbls>
        <c:smooth val="0"/>
        <c:axId val="1613346864"/>
        <c:axId val="1613341584"/>
        <c:extLst>
          <c:ext xmlns:c15="http://schemas.microsoft.com/office/drawing/2012/chart" uri="{02D57815-91ED-43cb-92C2-25804820EDAC}">
            <c15:filteredLineSeries>
              <c15:ser>
                <c:idx val="0"/>
                <c:order val="0"/>
                <c:tx>
                  <c:strRef>
                    <c:extLst>
                      <c:ext uri="{02D57815-91ED-43cb-92C2-25804820EDAC}">
                        <c15:formulaRef>
                          <c15:sqref>'GB StorageFlows_Figure24'!$B$5</c15:sqref>
                        </c15:formulaRef>
                      </c:ext>
                    </c:extLst>
                    <c:strCache>
                      <c:ptCount val="1"/>
                      <c:pt idx="0">
                        <c:v>2024/25</c:v>
                      </c:pt>
                    </c:strCache>
                  </c:strRef>
                </c:tx>
                <c:spPr>
                  <a:ln w="28575" cap="rnd">
                    <a:solidFill>
                      <a:schemeClr val="accent1"/>
                    </a:solidFill>
                    <a:round/>
                  </a:ln>
                  <a:effectLst/>
                </c:spPr>
                <c:marker>
                  <c:symbol val="none"/>
                </c:marker>
                <c:cat>
                  <c:numRef>
                    <c:extLst>
                      <c:ext uri="{02D57815-91ED-43cb-92C2-25804820EDAC}">
                        <c15:formulaRef>
                          <c15:sqref>'GB StorageFlows_Figure24'!$A$6:$A$187</c15:sqref>
                        </c15:formulaRef>
                      </c:ext>
                    </c:extLst>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extLst>
                      <c:ext uri="{02D57815-91ED-43cb-92C2-25804820EDAC}">
                        <c15:formulaRef>
                          <c15:sqref>'GB StorageFlows_Figure24'!$B$6:$B$187</c15:sqref>
                        </c15:formulaRef>
                      </c:ext>
                    </c:extLst>
                    <c:numCache>
                      <c:formatCode>0</c:formatCode>
                      <c:ptCount val="182"/>
                      <c:pt idx="0">
                        <c:v>7.2</c:v>
                      </c:pt>
                      <c:pt idx="1">
                        <c:v>4.4000000000000004</c:v>
                      </c:pt>
                      <c:pt idx="2">
                        <c:v>0</c:v>
                      </c:pt>
                      <c:pt idx="3">
                        <c:v>0</c:v>
                      </c:pt>
                      <c:pt idx="4">
                        <c:v>0</c:v>
                      </c:pt>
                      <c:pt idx="5">
                        <c:v>0</c:v>
                      </c:pt>
                      <c:pt idx="6">
                        <c:v>0</c:v>
                      </c:pt>
                      <c:pt idx="7">
                        <c:v>0</c:v>
                      </c:pt>
                      <c:pt idx="8">
                        <c:v>0</c:v>
                      </c:pt>
                      <c:pt idx="9">
                        <c:v>4.0999999999999996</c:v>
                      </c:pt>
                      <c:pt idx="10">
                        <c:v>23</c:v>
                      </c:pt>
                      <c:pt idx="11">
                        <c:v>0</c:v>
                      </c:pt>
                      <c:pt idx="12">
                        <c:v>27.8</c:v>
                      </c:pt>
                      <c:pt idx="13">
                        <c:v>33.799999999999997</c:v>
                      </c:pt>
                      <c:pt idx="14">
                        <c:v>5.3</c:v>
                      </c:pt>
                      <c:pt idx="15">
                        <c:v>0</c:v>
                      </c:pt>
                      <c:pt idx="16">
                        <c:v>0</c:v>
                      </c:pt>
                      <c:pt idx="17">
                        <c:v>0</c:v>
                      </c:pt>
                      <c:pt idx="18">
                        <c:v>0</c:v>
                      </c:pt>
                      <c:pt idx="19">
                        <c:v>0</c:v>
                      </c:pt>
                      <c:pt idx="20">
                        <c:v>0</c:v>
                      </c:pt>
                      <c:pt idx="21">
                        <c:v>1.7</c:v>
                      </c:pt>
                      <c:pt idx="22">
                        <c:v>0</c:v>
                      </c:pt>
                      <c:pt idx="23">
                        <c:v>0</c:v>
                      </c:pt>
                      <c:pt idx="24">
                        <c:v>0</c:v>
                      </c:pt>
                      <c:pt idx="25">
                        <c:v>0</c:v>
                      </c:pt>
                      <c:pt idx="26">
                        <c:v>0</c:v>
                      </c:pt>
                      <c:pt idx="27">
                        <c:v>0</c:v>
                      </c:pt>
                      <c:pt idx="28">
                        <c:v>9.9</c:v>
                      </c:pt>
                      <c:pt idx="29">
                        <c:v>5.2</c:v>
                      </c:pt>
                      <c:pt idx="30">
                        <c:v>3.4</c:v>
                      </c:pt>
                      <c:pt idx="31">
                        <c:v>4.0999999999999996</c:v>
                      </c:pt>
                      <c:pt idx="32">
                        <c:v>0</c:v>
                      </c:pt>
                      <c:pt idx="33">
                        <c:v>0</c:v>
                      </c:pt>
                      <c:pt idx="34">
                        <c:v>29.9</c:v>
                      </c:pt>
                      <c:pt idx="35">
                        <c:v>34.799999999999997</c:v>
                      </c:pt>
                      <c:pt idx="36">
                        <c:v>27.8</c:v>
                      </c:pt>
                      <c:pt idx="37">
                        <c:v>0</c:v>
                      </c:pt>
                      <c:pt idx="38">
                        <c:v>8.6999999999999993</c:v>
                      </c:pt>
                      <c:pt idx="39">
                        <c:v>4.5999999999999996</c:v>
                      </c:pt>
                      <c:pt idx="40">
                        <c:v>6.8</c:v>
                      </c:pt>
                      <c:pt idx="41">
                        <c:v>8.4</c:v>
                      </c:pt>
                      <c:pt idx="42">
                        <c:v>23</c:v>
                      </c:pt>
                      <c:pt idx="43">
                        <c:v>24.6</c:v>
                      </c:pt>
                      <c:pt idx="44">
                        <c:v>13.4</c:v>
                      </c:pt>
                      <c:pt idx="45">
                        <c:v>6.8</c:v>
                      </c:pt>
                      <c:pt idx="46">
                        <c:v>1</c:v>
                      </c:pt>
                      <c:pt idx="47">
                        <c:v>2.8</c:v>
                      </c:pt>
                      <c:pt idx="48">
                        <c:v>16.600000000000001</c:v>
                      </c:pt>
                      <c:pt idx="49">
                        <c:v>23.1</c:v>
                      </c:pt>
                      <c:pt idx="50">
                        <c:v>41.5</c:v>
                      </c:pt>
                      <c:pt idx="51">
                        <c:v>70.7</c:v>
                      </c:pt>
                      <c:pt idx="52">
                        <c:v>47.7</c:v>
                      </c:pt>
                      <c:pt idx="53">
                        <c:v>9.8000000000000007</c:v>
                      </c:pt>
                      <c:pt idx="54">
                        <c:v>2.4</c:v>
                      </c:pt>
                      <c:pt idx="55">
                        <c:v>4.7</c:v>
                      </c:pt>
                      <c:pt idx="56">
                        <c:v>49.8</c:v>
                      </c:pt>
                      <c:pt idx="57">
                        <c:v>60.7</c:v>
                      </c:pt>
                      <c:pt idx="58">
                        <c:v>63.7</c:v>
                      </c:pt>
                      <c:pt idx="59">
                        <c:v>16.7</c:v>
                      </c:pt>
                      <c:pt idx="60">
                        <c:v>6.2</c:v>
                      </c:pt>
                      <c:pt idx="61">
                        <c:v>7.8</c:v>
                      </c:pt>
                      <c:pt idx="62">
                        <c:v>13.2</c:v>
                      </c:pt>
                      <c:pt idx="63">
                        <c:v>45.3</c:v>
                      </c:pt>
                      <c:pt idx="64">
                        <c:v>35.799999999999997</c:v>
                      </c:pt>
                      <c:pt idx="65">
                        <c:v>7.2</c:v>
                      </c:pt>
                      <c:pt idx="66">
                        <c:v>12.8</c:v>
                      </c:pt>
                      <c:pt idx="67">
                        <c:v>6.6</c:v>
                      </c:pt>
                      <c:pt idx="68">
                        <c:v>6.6</c:v>
                      </c:pt>
                      <c:pt idx="69">
                        <c:v>16.2</c:v>
                      </c:pt>
                      <c:pt idx="70">
                        <c:v>53.1</c:v>
                      </c:pt>
                      <c:pt idx="71">
                        <c:v>73.8</c:v>
                      </c:pt>
                      <c:pt idx="72">
                        <c:v>67</c:v>
                      </c:pt>
                      <c:pt idx="73">
                        <c:v>57.7</c:v>
                      </c:pt>
                      <c:pt idx="74">
                        <c:v>6.3</c:v>
                      </c:pt>
                      <c:pt idx="75">
                        <c:v>4.7</c:v>
                      </c:pt>
                      <c:pt idx="76">
                        <c:v>4.9000000000000004</c:v>
                      </c:pt>
                      <c:pt idx="77">
                        <c:v>14.4</c:v>
                      </c:pt>
                      <c:pt idx="78">
                        <c:v>4.4000000000000004</c:v>
                      </c:pt>
                      <c:pt idx="79">
                        <c:v>21.9</c:v>
                      </c:pt>
                      <c:pt idx="80">
                        <c:v>21.3</c:v>
                      </c:pt>
                      <c:pt idx="81">
                        <c:v>8.6999999999999993</c:v>
                      </c:pt>
                      <c:pt idx="82">
                        <c:v>10.199999999999999</c:v>
                      </c:pt>
                      <c:pt idx="83">
                        <c:v>34.700000000000003</c:v>
                      </c:pt>
                      <c:pt idx="84">
                        <c:v>8.1999999999999993</c:v>
                      </c:pt>
                      <c:pt idx="85">
                        <c:v>8</c:v>
                      </c:pt>
                      <c:pt idx="86">
                        <c:v>19.899999999999999</c:v>
                      </c:pt>
                      <c:pt idx="87">
                        <c:v>40.9</c:v>
                      </c:pt>
                      <c:pt idx="88">
                        <c:v>20.3</c:v>
                      </c:pt>
                      <c:pt idx="89">
                        <c:v>11.4</c:v>
                      </c:pt>
                      <c:pt idx="90">
                        <c:v>8.3000000000000007</c:v>
                      </c:pt>
                      <c:pt idx="91">
                        <c:v>8.6999999999999993</c:v>
                      </c:pt>
                      <c:pt idx="92">
                        <c:v>7.6</c:v>
                      </c:pt>
                      <c:pt idx="93">
                        <c:v>29.9</c:v>
                      </c:pt>
                      <c:pt idx="94">
                        <c:v>53.8</c:v>
                      </c:pt>
                      <c:pt idx="95">
                        <c:v>45.5</c:v>
                      </c:pt>
                      <c:pt idx="96">
                        <c:v>17</c:v>
                      </c:pt>
                      <c:pt idx="97">
                        <c:v>18</c:v>
                      </c:pt>
                      <c:pt idx="98">
                        <c:v>41.8</c:v>
                      </c:pt>
                      <c:pt idx="99">
                        <c:v>100.5</c:v>
                      </c:pt>
                      <c:pt idx="100">
                        <c:v>72.400000000000006</c:v>
                      </c:pt>
                      <c:pt idx="101">
                        <c:v>101.2</c:v>
                      </c:pt>
                      <c:pt idx="102">
                        <c:v>87.5</c:v>
                      </c:pt>
                      <c:pt idx="103">
                        <c:v>49.6</c:v>
                      </c:pt>
                      <c:pt idx="104">
                        <c:v>36.9</c:v>
                      </c:pt>
                      <c:pt idx="105">
                        <c:v>38.5</c:v>
                      </c:pt>
                      <c:pt idx="106">
                        <c:v>29.1</c:v>
                      </c:pt>
                      <c:pt idx="107">
                        <c:v>34.200000000000003</c:v>
                      </c:pt>
                      <c:pt idx="108">
                        <c:v>50.1</c:v>
                      </c:pt>
                      <c:pt idx="109">
                        <c:v>44.2</c:v>
                      </c:pt>
                      <c:pt idx="110">
                        <c:v>65.599999999999994</c:v>
                      </c:pt>
                      <c:pt idx="111">
                        <c:v>57.8</c:v>
                      </c:pt>
                      <c:pt idx="112">
                        <c:v>45.3</c:v>
                      </c:pt>
                      <c:pt idx="113">
                        <c:v>48.7</c:v>
                      </c:pt>
                      <c:pt idx="114">
                        <c:v>15.5</c:v>
                      </c:pt>
                      <c:pt idx="115">
                        <c:v>11</c:v>
                      </c:pt>
                      <c:pt idx="116">
                        <c:v>11.3</c:v>
                      </c:pt>
                      <c:pt idx="117">
                        <c:v>11.5</c:v>
                      </c:pt>
                      <c:pt idx="118">
                        <c:v>11.9</c:v>
                      </c:pt>
                      <c:pt idx="119">
                        <c:v>13.1</c:v>
                      </c:pt>
                      <c:pt idx="120">
                        <c:v>17.3</c:v>
                      </c:pt>
                      <c:pt idx="121">
                        <c:v>17.399999999999999</c:v>
                      </c:pt>
                      <c:pt idx="122">
                        <c:v>26.3</c:v>
                      </c:pt>
                      <c:pt idx="123">
                        <c:v>7.5</c:v>
                      </c:pt>
                      <c:pt idx="124">
                        <c:v>8.1</c:v>
                      </c:pt>
                      <c:pt idx="125">
                        <c:v>8.1999999999999993</c:v>
                      </c:pt>
                      <c:pt idx="126">
                        <c:v>11.1</c:v>
                      </c:pt>
                      <c:pt idx="127">
                        <c:v>11.9</c:v>
                      </c:pt>
                      <c:pt idx="128">
                        <c:v>10.199999999999999</c:v>
                      </c:pt>
                      <c:pt idx="129">
                        <c:v>10.8</c:v>
                      </c:pt>
                      <c:pt idx="130">
                        <c:v>19.399999999999999</c:v>
                      </c:pt>
                      <c:pt idx="131">
                        <c:v>8.6</c:v>
                      </c:pt>
                      <c:pt idx="132">
                        <c:v>16.899999999999999</c:v>
                      </c:pt>
                      <c:pt idx="133">
                        <c:v>26.5</c:v>
                      </c:pt>
                      <c:pt idx="134">
                        <c:v>29.1</c:v>
                      </c:pt>
                      <c:pt idx="135">
                        <c:v>58.3</c:v>
                      </c:pt>
                      <c:pt idx="136">
                        <c:v>48.4</c:v>
                      </c:pt>
                      <c:pt idx="137">
                        <c:v>36.6</c:v>
                      </c:pt>
                      <c:pt idx="138">
                        <c:v>16.5</c:v>
                      </c:pt>
                      <c:pt idx="139">
                        <c:v>56.3</c:v>
                      </c:pt>
                      <c:pt idx="140">
                        <c:v>27.4</c:v>
                      </c:pt>
                      <c:pt idx="141">
                        <c:v>32</c:v>
                      </c:pt>
                      <c:pt idx="142">
                        <c:v>3.6</c:v>
                      </c:pt>
                      <c:pt idx="143">
                        <c:v>5</c:v>
                      </c:pt>
                      <c:pt idx="144">
                        <c:v>4.9000000000000004</c:v>
                      </c:pt>
                      <c:pt idx="145">
                        <c:v>4.9000000000000004</c:v>
                      </c:pt>
                      <c:pt idx="146">
                        <c:v>4.9000000000000004</c:v>
                      </c:pt>
                      <c:pt idx="147">
                        <c:v>4.9000000000000004</c:v>
                      </c:pt>
                      <c:pt idx="148">
                        <c:v>22.7</c:v>
                      </c:pt>
                      <c:pt idx="149">
                        <c:v>34.200000000000003</c:v>
                      </c:pt>
                      <c:pt idx="150">
                        <c:v>30.6</c:v>
                      </c:pt>
                      <c:pt idx="151">
                        <c:v>23.9</c:v>
                      </c:pt>
                      <c:pt idx="152">
                        <c:v>9.9</c:v>
                      </c:pt>
                      <c:pt idx="153">
                        <c:v>23.7</c:v>
                      </c:pt>
                      <c:pt idx="154">
                        <c:v>7.4</c:v>
                      </c:pt>
                      <c:pt idx="155">
                        <c:v>4.2</c:v>
                      </c:pt>
                      <c:pt idx="156">
                        <c:v>3.8</c:v>
                      </c:pt>
                      <c:pt idx="157">
                        <c:v>4</c:v>
                      </c:pt>
                      <c:pt idx="158">
                        <c:v>4</c:v>
                      </c:pt>
                      <c:pt idx="159">
                        <c:v>4.0999999999999996</c:v>
                      </c:pt>
                      <c:pt idx="160">
                        <c:v>3.3</c:v>
                      </c:pt>
                      <c:pt idx="161">
                        <c:v>17.7</c:v>
                      </c:pt>
                      <c:pt idx="162">
                        <c:v>40.5</c:v>
                      </c:pt>
                      <c:pt idx="163">
                        <c:v>50.6</c:v>
                      </c:pt>
                      <c:pt idx="164">
                        <c:v>38.6</c:v>
                      </c:pt>
                      <c:pt idx="165">
                        <c:v>21.8</c:v>
                      </c:pt>
                      <c:pt idx="166">
                        <c:v>15.7</c:v>
                      </c:pt>
                      <c:pt idx="167">
                        <c:v>18.5</c:v>
                      </c:pt>
                      <c:pt idx="168">
                        <c:v>10.199999999999999</c:v>
                      </c:pt>
                      <c:pt idx="169">
                        <c:v>16.100000000000001</c:v>
                      </c:pt>
                      <c:pt idx="170">
                        <c:v>3.8</c:v>
                      </c:pt>
                      <c:pt idx="171">
                        <c:v>3.6</c:v>
                      </c:pt>
                      <c:pt idx="172">
                        <c:v>3.5</c:v>
                      </c:pt>
                      <c:pt idx="173">
                        <c:v>3.4</c:v>
                      </c:pt>
                      <c:pt idx="174">
                        <c:v>3.5</c:v>
                      </c:pt>
                      <c:pt idx="175">
                        <c:v>3.9</c:v>
                      </c:pt>
                      <c:pt idx="176">
                        <c:v>3.9</c:v>
                      </c:pt>
                      <c:pt idx="177">
                        <c:v>3.1</c:v>
                      </c:pt>
                      <c:pt idx="178">
                        <c:v>3.8</c:v>
                      </c:pt>
                      <c:pt idx="179">
                        <c:v>3.7</c:v>
                      </c:pt>
                      <c:pt idx="180">
                        <c:v>3.8</c:v>
                      </c:pt>
                      <c:pt idx="181">
                        <c:v>3.9</c:v>
                      </c:pt>
                    </c:numCache>
                  </c:numRef>
                </c:val>
                <c:smooth val="0"/>
                <c:extLst>
                  <c:ext xmlns:c16="http://schemas.microsoft.com/office/drawing/2014/chart" uri="{C3380CC4-5D6E-409C-BE32-E72D297353CC}">
                    <c16:uniqueId val="{00000002-9875-485C-9507-74EC5EEE96A3}"/>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'GB StorageFlows_Figure24'!$C$5</c15:sqref>
                        </c15:formulaRef>
                      </c:ext>
                    </c:extLst>
                    <c:strCache>
                      <c:ptCount val="1"/>
                      <c:pt idx="0">
                        <c:v>2025/26</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'GB StorageFlows_Figure24'!$A$6:$A$187</c15:sqref>
                        </c15:formulaRef>
                      </c:ext>
                    </c:extLst>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extLst xmlns:c15="http://schemas.microsoft.com/office/drawing/2012/chart">
                      <c:ext xmlns:c15="http://schemas.microsoft.com/office/drawing/2012/chart" uri="{02D57815-91ED-43cb-92C2-25804820EDAC}">
                        <c15:formulaRef>
                          <c15:sqref>'GB StorageFlows_Figure24'!$C$6:$C$187</c15:sqref>
                        </c15:formulaRef>
                      </c:ext>
                    </c:extLst>
                    <c:numCache>
                      <c:formatCode>0</c:formatCode>
                      <c:ptCount val="182"/>
                      <c:pt idx="0">
                        <c:v>13.34</c:v>
                      </c:pt>
                      <c:pt idx="1">
                        <c:v>0</c:v>
                      </c:pt>
                      <c:pt idx="2">
                        <c:v>0</c:v>
                      </c:pt>
                      <c:pt idx="3">
                        <c:v>2.0299999999999998</c:v>
                      </c:pt>
                      <c:pt idx="4">
                        <c:v>0</c:v>
                      </c:pt>
                      <c:pt idx="5">
                        <c:v>0</c:v>
                      </c:pt>
                      <c:pt idx="6">
                        <c:v>0.1</c:v>
                      </c:pt>
                      <c:pt idx="7">
                        <c:v>0</c:v>
                      </c:pt>
                      <c:pt idx="8">
                        <c:v>0.27</c:v>
                      </c:pt>
                      <c:pt idx="9">
                        <c:v>0</c:v>
                      </c:pt>
                      <c:pt idx="10">
                        <c:v>2.62</c:v>
                      </c:pt>
                      <c:pt idx="11">
                        <c:v>17.149999999999999</c:v>
                      </c:pt>
                      <c:pt idx="12">
                        <c:v>9.99</c:v>
                      </c:pt>
                      <c:pt idx="13">
                        <c:v>9.8800000000000008</c:v>
                      </c:pt>
                      <c:pt idx="14">
                        <c:v>11.79</c:v>
                      </c:pt>
                      <c:pt idx="15">
                        <c:v>3.69</c:v>
                      </c:pt>
                      <c:pt idx="16">
                        <c:v>2.75</c:v>
                      </c:pt>
                      <c:pt idx="17">
                        <c:v>0</c:v>
                      </c:pt>
                      <c:pt idx="18">
                        <c:v>0</c:v>
                      </c:pt>
                      <c:pt idx="19">
                        <c:v>0</c:v>
                      </c:pt>
                      <c:pt idx="20">
                        <c:v>0</c:v>
                      </c:pt>
                      <c:pt idx="21">
                        <c:v>3.04</c:v>
                      </c:pt>
                      <c:pt idx="22">
                        <c:v>0</c:v>
                      </c:pt>
                      <c:pt idx="23">
                        <c:v>0</c:v>
                      </c:pt>
                      <c:pt idx="24">
                        <c:v>1.05</c:v>
                      </c:pt>
                      <c:pt idx="25">
                        <c:v>15.47</c:v>
                      </c:pt>
                      <c:pt idx="26">
                        <c:v>1.78</c:v>
                      </c:pt>
                      <c:pt idx="27">
                        <c:v>0</c:v>
                      </c:pt>
                      <c:pt idx="28">
                        <c:v>42.49</c:v>
                      </c:pt>
                      <c:pt idx="29">
                        <c:v>25.34</c:v>
                      </c:pt>
                      <c:pt idx="30">
                        <c:v>2.88</c:v>
                      </c:pt>
                      <c:pt idx="31">
                        <c:v>0</c:v>
                      </c:pt>
                      <c:pt idx="32">
                        <c:v>0</c:v>
                      </c:pt>
                      <c:pt idx="33">
                        <c:v>0</c:v>
                      </c:pt>
                      <c:pt idx="34">
                        <c:v>0</c:v>
                      </c:pt>
                      <c:pt idx="35">
                        <c:v>0</c:v>
                      </c:pt>
                      <c:pt idx="36">
                        <c:v>0</c:v>
                      </c:pt>
                      <c:pt idx="37">
                        <c:v>13</c:v>
                      </c:pt>
                      <c:pt idx="38">
                        <c:v>0.71</c:v>
                      </c:pt>
                      <c:pt idx="39">
                        <c:v>1.08</c:v>
                      </c:pt>
                      <c:pt idx="40">
                        <c:v>0</c:v>
                      </c:pt>
                      <c:pt idx="41">
                        <c:v>0</c:v>
                      </c:pt>
                      <c:pt idx="42">
                        <c:v>0</c:v>
                      </c:pt>
                      <c:pt idx="43">
                        <c:v>0</c:v>
                      </c:pt>
                      <c:pt idx="44">
                        <c:v>2.58</c:v>
                      </c:pt>
                      <c:pt idx="45">
                        <c:v>0</c:v>
                      </c:pt>
                      <c:pt idx="46">
                        <c:v>0</c:v>
                      </c:pt>
                      <c:pt idx="47">
                        <c:v>19.440000000000001</c:v>
                      </c:pt>
                      <c:pt idx="48">
                        <c:v>39.229999999999997</c:v>
                      </c:pt>
                      <c:pt idx="49">
                        <c:v>32.130000000000003</c:v>
                      </c:pt>
                      <c:pt idx="50">
                        <c:v>57.14</c:v>
                      </c:pt>
                      <c:pt idx="51">
                        <c:v>53.63</c:v>
                      </c:pt>
                      <c:pt idx="52">
                        <c:v>19.329999999999998</c:v>
                      </c:pt>
                      <c:pt idx="53">
                        <c:v>0</c:v>
                      </c:pt>
                      <c:pt idx="54">
                        <c:v>32.33</c:v>
                      </c:pt>
                      <c:pt idx="55">
                        <c:v>54.65</c:v>
                      </c:pt>
                      <c:pt idx="56">
                        <c:v>44.43</c:v>
                      </c:pt>
                      <c:pt idx="57">
                        <c:v>0</c:v>
                      </c:pt>
                      <c:pt idx="58">
                        <c:v>2.06</c:v>
                      </c:pt>
                      <c:pt idx="59">
                        <c:v>4.1399999999999997</c:v>
                      </c:pt>
                      <c:pt idx="60">
                        <c:v>12.9</c:v>
                      </c:pt>
                      <c:pt idx="61">
                        <c:v>4.9000000000000004</c:v>
                      </c:pt>
                      <c:pt idx="62">
                        <c:v>20.89</c:v>
                      </c:pt>
                      <c:pt idx="63">
                        <c:v>43.95</c:v>
                      </c:pt>
                      <c:pt idx="64">
                        <c:v>36.340000000000003</c:v>
                      </c:pt>
                      <c:pt idx="65">
                        <c:v>50.5</c:v>
                      </c:pt>
                      <c:pt idx="66">
                        <c:v>0</c:v>
                      </c:pt>
                      <c:pt idx="67">
                        <c:v>1.67</c:v>
                      </c:pt>
                      <c:pt idx="68">
                        <c:v>0</c:v>
                      </c:pt>
                      <c:pt idx="69">
                        <c:v>0</c:v>
                      </c:pt>
                      <c:pt idx="70">
                        <c:v>0.8</c:v>
                      </c:pt>
                      <c:pt idx="71">
                        <c:v>0</c:v>
                      </c:pt>
                      <c:pt idx="72">
                        <c:v>9.01</c:v>
                      </c:pt>
                      <c:pt idx="73">
                        <c:v>0.42</c:v>
                      </c:pt>
                      <c:pt idx="74">
                        <c:v>0.42</c:v>
                      </c:pt>
                      <c:pt idx="75">
                        <c:v>7.54</c:v>
                      </c:pt>
                      <c:pt idx="76">
                        <c:v>17.25</c:v>
                      </c:pt>
                      <c:pt idx="77">
                        <c:v>7.77</c:v>
                      </c:pt>
                      <c:pt idx="78">
                        <c:v>0</c:v>
                      </c:pt>
                      <c:pt idx="79">
                        <c:v>0</c:v>
                      </c:pt>
                      <c:pt idx="80">
                        <c:v>2.83</c:v>
                      </c:pt>
                      <c:pt idx="81">
                        <c:v>0</c:v>
                      </c:pt>
                      <c:pt idx="82">
                        <c:v>0</c:v>
                      </c:pt>
                      <c:pt idx="83">
                        <c:v>1.41</c:v>
                      </c:pt>
                      <c:pt idx="84">
                        <c:v>5.55</c:v>
                      </c:pt>
                      <c:pt idx="85">
                        <c:v>0</c:v>
                      </c:pt>
                      <c:pt idx="86">
                        <c:v>16.29</c:v>
                      </c:pt>
                      <c:pt idx="87">
                        <c:v>3.16</c:v>
                      </c:pt>
                      <c:pt idx="88">
                        <c:v>21.36</c:v>
                      </c:pt>
                      <c:pt idx="89">
                        <c:v>15.51</c:v>
                      </c:pt>
                      <c:pt idx="90">
                        <c:v>29.2</c:v>
                      </c:pt>
                      <c:pt idx="91">
                        <c:v>26.39</c:v>
                      </c:pt>
                      <c:pt idx="92">
                        <c:v>10.97</c:v>
                      </c:pt>
                      <c:pt idx="93">
                        <c:v>12.39</c:v>
                      </c:pt>
                      <c:pt idx="94">
                        <c:v>11.34</c:v>
                      </c:pt>
                      <c:pt idx="95">
                        <c:v>51.05</c:v>
                      </c:pt>
                      <c:pt idx="96">
                        <c:v>86.26</c:v>
                      </c:pt>
                      <c:pt idx="97">
                        <c:v>73.849999999999994</c:v>
                      </c:pt>
                      <c:pt idx="98">
                        <c:v>42.41</c:v>
                      </c:pt>
                      <c:pt idx="99">
                        <c:v>36.33</c:v>
                      </c:pt>
                      <c:pt idx="100">
                        <c:v>22.34</c:v>
                      </c:pt>
                      <c:pt idx="101">
                        <c:v>43.15</c:v>
                      </c:pt>
                      <c:pt idx="102">
                        <c:v>18.420000000000002</c:v>
                      </c:pt>
                      <c:pt idx="103">
                        <c:v>11.8</c:v>
                      </c:pt>
                      <c:pt idx="104">
                        <c:v>12.31</c:v>
                      </c:pt>
                      <c:pt idx="105">
                        <c:v>25.42</c:v>
                      </c:pt>
                      <c:pt idx="106">
                        <c:v>12.91</c:v>
                      </c:pt>
                      <c:pt idx="107">
                        <c:v>17.13</c:v>
                      </c:pt>
                      <c:pt idx="108">
                        <c:v>5.36</c:v>
                      </c:pt>
                      <c:pt idx="109">
                        <c:v>5.27</c:v>
                      </c:pt>
                      <c:pt idx="110">
                        <c:v>10.130000000000001</c:v>
                      </c:pt>
                      <c:pt idx="111">
                        <c:v>6.38</c:v>
                      </c:pt>
                      <c:pt idx="112">
                        <c:v>4.5</c:v>
                      </c:pt>
                      <c:pt idx="113">
                        <c:v>5.8</c:v>
                      </c:pt>
                      <c:pt idx="114">
                        <c:v>5.76</c:v>
                      </c:pt>
                      <c:pt idx="115">
                        <c:v>5.51</c:v>
                      </c:pt>
                      <c:pt idx="116">
                        <c:v>9.5500000000000007</c:v>
                      </c:pt>
                      <c:pt idx="117">
                        <c:v>25.85</c:v>
                      </c:pt>
                      <c:pt idx="118">
                        <c:v>25.5</c:v>
                      </c:pt>
                      <c:pt idx="119">
                        <c:v>43.49</c:v>
                      </c:pt>
                      <c:pt idx="120">
                        <c:v>35.909999999999997</c:v>
                      </c:pt>
                      <c:pt idx="121">
                        <c:v>17.350000000000001</c:v>
                      </c:pt>
                      <c:pt idx="122">
                        <c:v>6.93</c:v>
                      </c:pt>
                      <c:pt idx="123">
                        <c:v>4.57</c:v>
                      </c:pt>
                      <c:pt idx="124">
                        <c:v>6.24</c:v>
                      </c:pt>
                      <c:pt idx="125">
                        <c:v>31.38</c:v>
                      </c:pt>
                      <c:pt idx="126">
                        <c:v>24.23</c:v>
                      </c:pt>
                      <c:pt idx="127">
                        <c:v>21.91</c:v>
                      </c:pt>
                      <c:pt idx="128">
                        <c:v>33.69</c:v>
                      </c:pt>
                      <c:pt idx="129">
                        <c:v>5.07</c:v>
                      </c:pt>
                      <c:pt idx="130">
                        <c:v>2.63</c:v>
                      </c:pt>
                      <c:pt idx="131">
                        <c:v>26.58</c:v>
                      </c:pt>
                      <c:pt idx="132">
                        <c:v>15.52</c:v>
                      </c:pt>
                      <c:pt idx="133">
                        <c:v>13.13</c:v>
                      </c:pt>
                      <c:pt idx="134">
                        <c:v>18.489999999999998</c:v>
                      </c:pt>
                      <c:pt idx="135">
                        <c:v>52.13</c:v>
                      </c:pt>
                      <c:pt idx="136">
                        <c:v>40.880000000000003</c:v>
                      </c:pt>
                      <c:pt idx="137">
                        <c:v>5.59</c:v>
                      </c:pt>
                      <c:pt idx="138">
                        <c:v>24.19</c:v>
                      </c:pt>
                      <c:pt idx="139">
                        <c:v>72.66</c:v>
                      </c:pt>
                      <c:pt idx="140">
                        <c:v>34.33</c:v>
                      </c:pt>
                      <c:pt idx="141">
                        <c:v>54.43</c:v>
                      </c:pt>
                      <c:pt idx="142">
                        <c:v>15.04</c:v>
                      </c:pt>
                      <c:pt idx="143">
                        <c:v>0</c:v>
                      </c:pt>
                      <c:pt idx="144">
                        <c:v>0</c:v>
                      </c:pt>
                      <c:pt idx="145">
                        <c:v>0.44</c:v>
                      </c:pt>
                      <c:pt idx="146">
                        <c:v>0.32</c:v>
                      </c:pt>
                      <c:pt idx="147">
                        <c:v>0</c:v>
                      </c:pt>
                      <c:pt idx="148">
                        <c:v>0</c:v>
                      </c:pt>
                      <c:pt idx="149">
                        <c:v>0.36</c:v>
                      </c:pt>
                      <c:pt idx="150">
                        <c:v>0</c:v>
                      </c:pt>
                      <c:pt idx="151">
                        <c:v>0.72</c:v>
                      </c:pt>
                      <c:pt idx="152">
                        <c:v>0.7</c:v>
                      </c:pt>
                      <c:pt idx="153">
                        <c:v>1.1100000000000001</c:v>
                      </c:pt>
                      <c:pt idx="154">
                        <c:v>0.97</c:v>
                      </c:pt>
                      <c:pt idx="155">
                        <c:v>0.6</c:v>
                      </c:pt>
                      <c:pt idx="156">
                        <c:v>10.69</c:v>
                      </c:pt>
                      <c:pt idx="157">
                        <c:v>0.45</c:v>
                      </c:pt>
                      <c:pt idx="158">
                        <c:v>0</c:v>
                      </c:pt>
                      <c:pt idx="159">
                        <c:v>9.36</c:v>
                      </c:pt>
                      <c:pt idx="160">
                        <c:v>2.35</c:v>
                      </c:pt>
                      <c:pt idx="161">
                        <c:v>2.33</c:v>
                      </c:pt>
                      <c:pt idx="162">
                        <c:v>3.04</c:v>
                      </c:pt>
                      <c:pt idx="163">
                        <c:v>6.27</c:v>
                      </c:pt>
                      <c:pt idx="164">
                        <c:v>2.81</c:v>
                      </c:pt>
                      <c:pt idx="165">
                        <c:v>0</c:v>
                      </c:pt>
                      <c:pt idx="166">
                        <c:v>3.09</c:v>
                      </c:pt>
                      <c:pt idx="167">
                        <c:v>7.0000000000000007E-2</c:v>
                      </c:pt>
                      <c:pt idx="168">
                        <c:v>2.15</c:v>
                      </c:pt>
                      <c:pt idx="169">
                        <c:v>1.57</c:v>
                      </c:pt>
                      <c:pt idx="170">
                        <c:v>9.34</c:v>
                      </c:pt>
                      <c:pt idx="171">
                        <c:v>0</c:v>
                      </c:pt>
                      <c:pt idx="172">
                        <c:v>0</c:v>
                      </c:pt>
                      <c:pt idx="173">
                        <c:v>6.7</c:v>
                      </c:pt>
                      <c:pt idx="174">
                        <c:v>0.94</c:v>
                      </c:pt>
                      <c:pt idx="175">
                        <c:v>0</c:v>
                      </c:pt>
                      <c:pt idx="176">
                        <c:v>22.68</c:v>
                      </c:pt>
                      <c:pt idx="177">
                        <c:v>7.86</c:v>
                      </c:pt>
                      <c:pt idx="178">
                        <c:v>0.79</c:v>
                      </c:pt>
                      <c:pt idx="179">
                        <c:v>5.47</c:v>
                      </c:pt>
                      <c:pt idx="180">
                        <c:v>0.01</c:v>
                      </c:pt>
                      <c:pt idx="181">
                        <c:v>3.24</c:v>
                      </c:pt>
                    </c:numCache>
                  </c:numRef>
                </c:val>
                <c:smooth val="0"/>
                <c:extLst xmlns:c15="http://schemas.microsoft.com/office/drawing/2012/chart">
                  <c:ext xmlns:c16="http://schemas.microsoft.com/office/drawing/2014/chart" uri="{C3380CC4-5D6E-409C-BE32-E72D297353CC}">
                    <c16:uniqueId val="{00000003-9875-485C-9507-74EC5EEE96A3}"/>
                  </c:ext>
                </c:extLst>
              </c15:ser>
            </c15:filteredLineSeries>
          </c:ext>
        </c:extLst>
      </c:lineChart>
      <c:dateAx>
        <c:axId val="1613346864"/>
        <c:scaling>
          <c:orientation val="minMax"/>
        </c:scaling>
        <c:delete val="0"/>
        <c:axPos val="b"/>
        <c:numFmt formatCode="d\-m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1613341584"/>
        <c:crosses val="autoZero"/>
        <c:auto val="1"/>
        <c:lblOffset val="100"/>
        <c:baseTimeUnit val="days"/>
      </c:dateAx>
      <c:valAx>
        <c:axId val="16133415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200">
                    <a:latin typeface="Tenorite" panose="00000500000000000000" pitchFamily="2" charset="0"/>
                  </a:rPr>
                  <a:t>bcm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1613346864"/>
        <c:crosses val="autoZero"/>
        <c:crossBetween val="between"/>
        <c:dispUnits>
          <c:builtInUnit val="thousands"/>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a:latin typeface="Tenorite" panose="00000500000000000000" pitchFamily="2" charset="0"/>
              </a:rPr>
              <a:t>Storage</a:t>
            </a:r>
            <a:r>
              <a:rPr lang="en-GB" sz="1400" baseline="0">
                <a:latin typeface="Tenorite" panose="00000500000000000000" pitchFamily="2" charset="0"/>
              </a:rPr>
              <a:t> </a:t>
            </a:r>
            <a:r>
              <a:rPr lang="en-GB" sz="1400">
                <a:latin typeface="Tenorite" panose="00000500000000000000" pitchFamily="2" charset="0"/>
              </a:rPr>
              <a:t>Injections</a:t>
            </a:r>
          </a:p>
        </c:rich>
      </c:tx>
      <c:layout>
        <c:manualLayout>
          <c:xMode val="edge"/>
          <c:yMode val="edge"/>
          <c:x val="0.41186789151356074"/>
          <c:y val="2.31642344220523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'GB StorageFlows_Figure24'!$U$5</c:f>
              <c:strCache>
                <c:ptCount val="1"/>
                <c:pt idx="0">
                  <c:v>2024/25</c:v>
                </c:pt>
              </c:strCache>
              <c:extLst xmlns:c15="http://schemas.microsoft.com/office/drawing/2012/chart"/>
            </c:strRef>
          </c:tx>
          <c:spPr>
            <a:ln w="28575" cap="rnd">
              <a:solidFill>
                <a:schemeClr val="accent1"/>
              </a:solidFill>
              <a:round/>
            </a:ln>
            <a:effectLst/>
          </c:spPr>
          <c:marker>
            <c:symbol val="none"/>
          </c:marker>
          <c:cat>
            <c:numRef>
              <c:f>'GB StorageFlows_Figure24'!$T$6:$T$187</c:f>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extLst xmlns:c15="http://schemas.microsoft.com/office/drawing/2012/chart"/>
            </c:numRef>
          </c:cat>
          <c:val>
            <c:numRef>
              <c:f>'GB StorageFlows_Figure24'!$U$6:$U$187</c:f>
              <c:numCache>
                <c:formatCode>0</c:formatCode>
                <c:ptCount val="182"/>
                <c:pt idx="0">
                  <c:v>9.5</c:v>
                </c:pt>
                <c:pt idx="1">
                  <c:v>2.1</c:v>
                </c:pt>
                <c:pt idx="2">
                  <c:v>11</c:v>
                </c:pt>
                <c:pt idx="3">
                  <c:v>13.1</c:v>
                </c:pt>
                <c:pt idx="4">
                  <c:v>36.9</c:v>
                </c:pt>
                <c:pt idx="5">
                  <c:v>29.4</c:v>
                </c:pt>
                <c:pt idx="6">
                  <c:v>13.4</c:v>
                </c:pt>
                <c:pt idx="7">
                  <c:v>31.6</c:v>
                </c:pt>
                <c:pt idx="8">
                  <c:v>24.5</c:v>
                </c:pt>
                <c:pt idx="9">
                  <c:v>2.2000000000000002</c:v>
                </c:pt>
                <c:pt idx="10">
                  <c:v>0</c:v>
                </c:pt>
                <c:pt idx="11">
                  <c:v>24.4</c:v>
                </c:pt>
                <c:pt idx="12">
                  <c:v>1.2</c:v>
                </c:pt>
                <c:pt idx="13">
                  <c:v>1.5</c:v>
                </c:pt>
                <c:pt idx="14">
                  <c:v>1.7</c:v>
                </c:pt>
                <c:pt idx="15">
                  <c:v>16.8</c:v>
                </c:pt>
                <c:pt idx="16">
                  <c:v>12.5</c:v>
                </c:pt>
                <c:pt idx="17">
                  <c:v>14.7</c:v>
                </c:pt>
                <c:pt idx="18">
                  <c:v>39.700000000000003</c:v>
                </c:pt>
                <c:pt idx="19">
                  <c:v>43.9</c:v>
                </c:pt>
                <c:pt idx="20">
                  <c:v>15.1</c:v>
                </c:pt>
                <c:pt idx="21">
                  <c:v>0.5</c:v>
                </c:pt>
                <c:pt idx="22">
                  <c:v>6.7</c:v>
                </c:pt>
                <c:pt idx="23">
                  <c:v>20.8</c:v>
                </c:pt>
                <c:pt idx="24">
                  <c:v>14</c:v>
                </c:pt>
                <c:pt idx="25">
                  <c:v>30.7</c:v>
                </c:pt>
                <c:pt idx="26">
                  <c:v>38.6</c:v>
                </c:pt>
                <c:pt idx="27">
                  <c:v>10.1</c:v>
                </c:pt>
                <c:pt idx="28">
                  <c:v>0.9</c:v>
                </c:pt>
                <c:pt idx="29">
                  <c:v>3.6</c:v>
                </c:pt>
                <c:pt idx="30">
                  <c:v>13.8</c:v>
                </c:pt>
                <c:pt idx="31">
                  <c:v>2.6</c:v>
                </c:pt>
                <c:pt idx="32">
                  <c:v>20.399999999999999</c:v>
                </c:pt>
                <c:pt idx="33">
                  <c:v>3.8</c:v>
                </c:pt>
                <c:pt idx="34">
                  <c:v>2.6</c:v>
                </c:pt>
                <c:pt idx="35">
                  <c:v>0</c:v>
                </c:pt>
                <c:pt idx="36">
                  <c:v>0.6</c:v>
                </c:pt>
                <c:pt idx="37">
                  <c:v>4.0999999999999996</c:v>
                </c:pt>
                <c:pt idx="38">
                  <c:v>0.6</c:v>
                </c:pt>
                <c:pt idx="39">
                  <c:v>7</c:v>
                </c:pt>
                <c:pt idx="40">
                  <c:v>29.9</c:v>
                </c:pt>
                <c:pt idx="41">
                  <c:v>10.8</c:v>
                </c:pt>
                <c:pt idx="42">
                  <c:v>0</c:v>
                </c:pt>
                <c:pt idx="43">
                  <c:v>0</c:v>
                </c:pt>
                <c:pt idx="44">
                  <c:v>3.2</c:v>
                </c:pt>
                <c:pt idx="45">
                  <c:v>12.2</c:v>
                </c:pt>
                <c:pt idx="46">
                  <c:v>38.4</c:v>
                </c:pt>
                <c:pt idx="47">
                  <c:v>22.2</c:v>
                </c:pt>
                <c:pt idx="48">
                  <c:v>0</c:v>
                </c:pt>
                <c:pt idx="49">
                  <c:v>0</c:v>
                </c:pt>
                <c:pt idx="50">
                  <c:v>0</c:v>
                </c:pt>
                <c:pt idx="51">
                  <c:v>0</c:v>
                </c:pt>
                <c:pt idx="52">
                  <c:v>0</c:v>
                </c:pt>
                <c:pt idx="53">
                  <c:v>19</c:v>
                </c:pt>
                <c:pt idx="54">
                  <c:v>57.5</c:v>
                </c:pt>
                <c:pt idx="55">
                  <c:v>36.6</c:v>
                </c:pt>
                <c:pt idx="56">
                  <c:v>0.6</c:v>
                </c:pt>
                <c:pt idx="57">
                  <c:v>0.6</c:v>
                </c:pt>
                <c:pt idx="58">
                  <c:v>0.3</c:v>
                </c:pt>
                <c:pt idx="59">
                  <c:v>1.1000000000000001</c:v>
                </c:pt>
                <c:pt idx="60">
                  <c:v>20.2</c:v>
                </c:pt>
                <c:pt idx="61">
                  <c:v>43.3</c:v>
                </c:pt>
                <c:pt idx="62">
                  <c:v>0.6</c:v>
                </c:pt>
                <c:pt idx="63">
                  <c:v>0</c:v>
                </c:pt>
                <c:pt idx="64">
                  <c:v>0</c:v>
                </c:pt>
                <c:pt idx="65">
                  <c:v>38.4</c:v>
                </c:pt>
                <c:pt idx="66">
                  <c:v>6.9</c:v>
                </c:pt>
                <c:pt idx="67">
                  <c:v>9.5</c:v>
                </c:pt>
                <c:pt idx="68">
                  <c:v>8.6999999999999993</c:v>
                </c:pt>
                <c:pt idx="69">
                  <c:v>0</c:v>
                </c:pt>
                <c:pt idx="70">
                  <c:v>0</c:v>
                </c:pt>
                <c:pt idx="71">
                  <c:v>0</c:v>
                </c:pt>
                <c:pt idx="72">
                  <c:v>0</c:v>
                </c:pt>
                <c:pt idx="73">
                  <c:v>0</c:v>
                </c:pt>
                <c:pt idx="74">
                  <c:v>16.899999999999999</c:v>
                </c:pt>
                <c:pt idx="75">
                  <c:v>48.3</c:v>
                </c:pt>
                <c:pt idx="76">
                  <c:v>16.5</c:v>
                </c:pt>
                <c:pt idx="77">
                  <c:v>7.1</c:v>
                </c:pt>
                <c:pt idx="78">
                  <c:v>20.3</c:v>
                </c:pt>
                <c:pt idx="79">
                  <c:v>1</c:v>
                </c:pt>
                <c:pt idx="80">
                  <c:v>1.2</c:v>
                </c:pt>
                <c:pt idx="81">
                  <c:v>27.9</c:v>
                </c:pt>
                <c:pt idx="82">
                  <c:v>7.9</c:v>
                </c:pt>
                <c:pt idx="83">
                  <c:v>1.2</c:v>
                </c:pt>
                <c:pt idx="84">
                  <c:v>26.3</c:v>
                </c:pt>
                <c:pt idx="85">
                  <c:v>38.700000000000003</c:v>
                </c:pt>
                <c:pt idx="86">
                  <c:v>6.1</c:v>
                </c:pt>
                <c:pt idx="87">
                  <c:v>0</c:v>
                </c:pt>
                <c:pt idx="88">
                  <c:v>0</c:v>
                </c:pt>
                <c:pt idx="89">
                  <c:v>22.7</c:v>
                </c:pt>
                <c:pt idx="90">
                  <c:v>34.700000000000003</c:v>
                </c:pt>
                <c:pt idx="91">
                  <c:v>37.4</c:v>
                </c:pt>
                <c:pt idx="92">
                  <c:v>52.8</c:v>
                </c:pt>
                <c:pt idx="93">
                  <c:v>0</c:v>
                </c:pt>
                <c:pt idx="94">
                  <c:v>0</c:v>
                </c:pt>
                <c:pt idx="95">
                  <c:v>0</c:v>
                </c:pt>
                <c:pt idx="96">
                  <c:v>15.3</c:v>
                </c:pt>
                <c:pt idx="97">
                  <c:v>8</c:v>
                </c:pt>
                <c:pt idx="98">
                  <c:v>0</c:v>
                </c:pt>
                <c:pt idx="99">
                  <c:v>0</c:v>
                </c:pt>
                <c:pt idx="100">
                  <c:v>0</c:v>
                </c:pt>
                <c:pt idx="101">
                  <c:v>0</c:v>
                </c:pt>
                <c:pt idx="102">
                  <c:v>0</c:v>
                </c:pt>
                <c:pt idx="103">
                  <c:v>0</c:v>
                </c:pt>
                <c:pt idx="104">
                  <c:v>4.0999999999999996</c:v>
                </c:pt>
                <c:pt idx="105">
                  <c:v>4.4000000000000004</c:v>
                </c:pt>
                <c:pt idx="106">
                  <c:v>5.2</c:v>
                </c:pt>
                <c:pt idx="107">
                  <c:v>1.1000000000000001</c:v>
                </c:pt>
                <c:pt idx="108">
                  <c:v>0</c:v>
                </c:pt>
                <c:pt idx="109">
                  <c:v>6.8</c:v>
                </c:pt>
                <c:pt idx="110">
                  <c:v>0</c:v>
                </c:pt>
                <c:pt idx="111">
                  <c:v>0</c:v>
                </c:pt>
                <c:pt idx="112">
                  <c:v>1.8</c:v>
                </c:pt>
                <c:pt idx="113">
                  <c:v>0</c:v>
                </c:pt>
                <c:pt idx="114">
                  <c:v>0</c:v>
                </c:pt>
                <c:pt idx="115">
                  <c:v>19.5</c:v>
                </c:pt>
                <c:pt idx="116">
                  <c:v>31.3</c:v>
                </c:pt>
                <c:pt idx="117">
                  <c:v>23.2</c:v>
                </c:pt>
                <c:pt idx="118">
                  <c:v>10.199999999999999</c:v>
                </c:pt>
                <c:pt idx="119">
                  <c:v>6.1</c:v>
                </c:pt>
                <c:pt idx="120">
                  <c:v>4.2</c:v>
                </c:pt>
                <c:pt idx="121">
                  <c:v>0</c:v>
                </c:pt>
                <c:pt idx="122">
                  <c:v>0</c:v>
                </c:pt>
                <c:pt idx="123">
                  <c:v>18.399999999999999</c:v>
                </c:pt>
                <c:pt idx="124">
                  <c:v>14.6</c:v>
                </c:pt>
                <c:pt idx="125">
                  <c:v>25.3</c:v>
                </c:pt>
                <c:pt idx="126">
                  <c:v>31.5</c:v>
                </c:pt>
                <c:pt idx="127">
                  <c:v>4.5</c:v>
                </c:pt>
                <c:pt idx="128">
                  <c:v>1.1000000000000001</c:v>
                </c:pt>
                <c:pt idx="129">
                  <c:v>17.600000000000001</c:v>
                </c:pt>
                <c:pt idx="130">
                  <c:v>2.7</c:v>
                </c:pt>
                <c:pt idx="131">
                  <c:v>22.8</c:v>
                </c:pt>
                <c:pt idx="132">
                  <c:v>2.2000000000000002</c:v>
                </c:pt>
                <c:pt idx="133">
                  <c:v>0</c:v>
                </c:pt>
                <c:pt idx="134">
                  <c:v>0</c:v>
                </c:pt>
                <c:pt idx="135">
                  <c:v>0</c:v>
                </c:pt>
                <c:pt idx="136">
                  <c:v>0</c:v>
                </c:pt>
                <c:pt idx="137">
                  <c:v>0</c:v>
                </c:pt>
                <c:pt idx="138">
                  <c:v>0</c:v>
                </c:pt>
                <c:pt idx="139">
                  <c:v>0</c:v>
                </c:pt>
                <c:pt idx="140">
                  <c:v>0</c:v>
                </c:pt>
                <c:pt idx="141">
                  <c:v>0</c:v>
                </c:pt>
                <c:pt idx="142">
                  <c:v>29</c:v>
                </c:pt>
                <c:pt idx="143">
                  <c:v>66</c:v>
                </c:pt>
                <c:pt idx="144">
                  <c:v>48.3</c:v>
                </c:pt>
                <c:pt idx="145">
                  <c:v>44</c:v>
                </c:pt>
                <c:pt idx="146">
                  <c:v>62.9</c:v>
                </c:pt>
                <c:pt idx="147">
                  <c:v>8.9</c:v>
                </c:pt>
                <c:pt idx="148">
                  <c:v>0.2</c:v>
                </c:pt>
                <c:pt idx="149">
                  <c:v>0</c:v>
                </c:pt>
                <c:pt idx="150">
                  <c:v>0</c:v>
                </c:pt>
                <c:pt idx="151">
                  <c:v>0</c:v>
                </c:pt>
                <c:pt idx="152">
                  <c:v>0.6</c:v>
                </c:pt>
                <c:pt idx="153">
                  <c:v>0</c:v>
                </c:pt>
                <c:pt idx="154">
                  <c:v>6.8</c:v>
                </c:pt>
                <c:pt idx="155">
                  <c:v>19.7</c:v>
                </c:pt>
                <c:pt idx="156">
                  <c:v>34.799999999999997</c:v>
                </c:pt>
                <c:pt idx="157">
                  <c:v>43.6</c:v>
                </c:pt>
                <c:pt idx="158">
                  <c:v>59.7</c:v>
                </c:pt>
                <c:pt idx="159">
                  <c:v>40.200000000000003</c:v>
                </c:pt>
                <c:pt idx="160">
                  <c:v>11.9</c:v>
                </c:pt>
                <c:pt idx="161">
                  <c:v>0</c:v>
                </c:pt>
                <c:pt idx="162">
                  <c:v>0</c:v>
                </c:pt>
                <c:pt idx="163">
                  <c:v>0</c:v>
                </c:pt>
                <c:pt idx="164">
                  <c:v>0</c:v>
                </c:pt>
                <c:pt idx="165">
                  <c:v>1.3</c:v>
                </c:pt>
                <c:pt idx="166">
                  <c:v>1.6</c:v>
                </c:pt>
                <c:pt idx="167">
                  <c:v>0.5</c:v>
                </c:pt>
                <c:pt idx="168">
                  <c:v>0.5</c:v>
                </c:pt>
                <c:pt idx="169">
                  <c:v>0.2</c:v>
                </c:pt>
                <c:pt idx="170">
                  <c:v>33.6</c:v>
                </c:pt>
                <c:pt idx="171">
                  <c:v>64</c:v>
                </c:pt>
                <c:pt idx="172">
                  <c:v>50.5</c:v>
                </c:pt>
                <c:pt idx="173">
                  <c:v>24.6</c:v>
                </c:pt>
                <c:pt idx="174">
                  <c:v>2.5</c:v>
                </c:pt>
                <c:pt idx="175">
                  <c:v>2.4</c:v>
                </c:pt>
                <c:pt idx="176">
                  <c:v>22.4</c:v>
                </c:pt>
                <c:pt idx="177">
                  <c:v>36</c:v>
                </c:pt>
                <c:pt idx="178">
                  <c:v>35.1</c:v>
                </c:pt>
                <c:pt idx="179">
                  <c:v>39.299999999999997</c:v>
                </c:pt>
                <c:pt idx="180">
                  <c:v>48.5</c:v>
                </c:pt>
                <c:pt idx="181">
                  <c:v>24.3</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0-37EB-473F-A7D8-46D0E96D7022}"/>
            </c:ext>
          </c:extLst>
        </c:ser>
        <c:ser>
          <c:idx val="1"/>
          <c:order val="1"/>
          <c:tx>
            <c:strRef>
              <c:f>'GB StorageFlows_Figure24'!$V$5</c:f>
              <c:strCache>
                <c:ptCount val="1"/>
                <c:pt idx="0">
                  <c:v>2025/26</c:v>
                </c:pt>
              </c:strCache>
              <c:extLst xmlns:c15="http://schemas.microsoft.com/office/drawing/2012/chart"/>
            </c:strRef>
          </c:tx>
          <c:spPr>
            <a:ln w="28575" cap="rnd">
              <a:solidFill>
                <a:schemeClr val="accent2"/>
              </a:solidFill>
              <a:round/>
            </a:ln>
            <a:effectLst/>
          </c:spPr>
          <c:marker>
            <c:symbol val="none"/>
          </c:marker>
          <c:cat>
            <c:numRef>
              <c:f>'GB StorageFlows_Figure24'!$T$6:$T$187</c:f>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extLst xmlns:c15="http://schemas.microsoft.com/office/drawing/2012/chart"/>
            </c:numRef>
          </c:cat>
          <c:val>
            <c:numRef>
              <c:f>'GB StorageFlows_Figure24'!$V$6:$V$187</c:f>
              <c:numCache>
                <c:formatCode>0</c:formatCode>
                <c:ptCount val="182"/>
                <c:pt idx="0">
                  <c:v>4.0199999999999996</c:v>
                </c:pt>
                <c:pt idx="1">
                  <c:v>35.25</c:v>
                </c:pt>
                <c:pt idx="2">
                  <c:v>53.87</c:v>
                </c:pt>
                <c:pt idx="3">
                  <c:v>19.53</c:v>
                </c:pt>
                <c:pt idx="4">
                  <c:v>26.26</c:v>
                </c:pt>
                <c:pt idx="5">
                  <c:v>23.4</c:v>
                </c:pt>
                <c:pt idx="6">
                  <c:v>8.5500000000000007</c:v>
                </c:pt>
                <c:pt idx="7">
                  <c:v>15.85</c:v>
                </c:pt>
                <c:pt idx="8">
                  <c:v>19.850000000000001</c:v>
                </c:pt>
                <c:pt idx="9">
                  <c:v>23.11</c:v>
                </c:pt>
                <c:pt idx="10">
                  <c:v>19.07</c:v>
                </c:pt>
                <c:pt idx="11">
                  <c:v>1.79</c:v>
                </c:pt>
                <c:pt idx="12">
                  <c:v>6.28</c:v>
                </c:pt>
                <c:pt idx="13">
                  <c:v>4.7300000000000004</c:v>
                </c:pt>
                <c:pt idx="14">
                  <c:v>1.76</c:v>
                </c:pt>
                <c:pt idx="15">
                  <c:v>1.76</c:v>
                </c:pt>
                <c:pt idx="16">
                  <c:v>3.23</c:v>
                </c:pt>
                <c:pt idx="17">
                  <c:v>33.71</c:v>
                </c:pt>
                <c:pt idx="18">
                  <c:v>51.89</c:v>
                </c:pt>
                <c:pt idx="19">
                  <c:v>48.9</c:v>
                </c:pt>
                <c:pt idx="20">
                  <c:v>45.92</c:v>
                </c:pt>
                <c:pt idx="21">
                  <c:v>3.8</c:v>
                </c:pt>
                <c:pt idx="22">
                  <c:v>26.09</c:v>
                </c:pt>
                <c:pt idx="23">
                  <c:v>14.38</c:v>
                </c:pt>
                <c:pt idx="24">
                  <c:v>7.81</c:v>
                </c:pt>
                <c:pt idx="25">
                  <c:v>0.61</c:v>
                </c:pt>
                <c:pt idx="26">
                  <c:v>4.41</c:v>
                </c:pt>
                <c:pt idx="27">
                  <c:v>20.93</c:v>
                </c:pt>
                <c:pt idx="28">
                  <c:v>0.54</c:v>
                </c:pt>
                <c:pt idx="29">
                  <c:v>0</c:v>
                </c:pt>
                <c:pt idx="30">
                  <c:v>8.4600000000000009</c:v>
                </c:pt>
                <c:pt idx="31">
                  <c:v>43.41</c:v>
                </c:pt>
                <c:pt idx="32">
                  <c:v>28.51</c:v>
                </c:pt>
                <c:pt idx="33">
                  <c:v>33.22</c:v>
                </c:pt>
                <c:pt idx="34">
                  <c:v>49.67</c:v>
                </c:pt>
                <c:pt idx="35">
                  <c:v>34.21</c:v>
                </c:pt>
                <c:pt idx="36">
                  <c:v>10.08</c:v>
                </c:pt>
                <c:pt idx="37">
                  <c:v>0.83</c:v>
                </c:pt>
                <c:pt idx="38">
                  <c:v>13.56</c:v>
                </c:pt>
                <c:pt idx="39">
                  <c:v>8.06</c:v>
                </c:pt>
                <c:pt idx="40">
                  <c:v>6.92</c:v>
                </c:pt>
                <c:pt idx="41">
                  <c:v>13.29</c:v>
                </c:pt>
                <c:pt idx="42">
                  <c:v>5.72</c:v>
                </c:pt>
                <c:pt idx="43">
                  <c:v>2.31</c:v>
                </c:pt>
                <c:pt idx="44">
                  <c:v>6.36</c:v>
                </c:pt>
                <c:pt idx="45">
                  <c:v>13.42</c:v>
                </c:pt>
                <c:pt idx="46">
                  <c:v>6.74</c:v>
                </c:pt>
                <c:pt idx="47">
                  <c:v>0.57999999999999996</c:v>
                </c:pt>
                <c:pt idx="48">
                  <c:v>0</c:v>
                </c:pt>
                <c:pt idx="49">
                  <c:v>0</c:v>
                </c:pt>
                <c:pt idx="50">
                  <c:v>0</c:v>
                </c:pt>
                <c:pt idx="51">
                  <c:v>0.02</c:v>
                </c:pt>
                <c:pt idx="52">
                  <c:v>1.27</c:v>
                </c:pt>
                <c:pt idx="53">
                  <c:v>21.39</c:v>
                </c:pt>
                <c:pt idx="54">
                  <c:v>0.41</c:v>
                </c:pt>
                <c:pt idx="55">
                  <c:v>0</c:v>
                </c:pt>
                <c:pt idx="56">
                  <c:v>0</c:v>
                </c:pt>
                <c:pt idx="57">
                  <c:v>16.34</c:v>
                </c:pt>
                <c:pt idx="58">
                  <c:v>15.38</c:v>
                </c:pt>
                <c:pt idx="59">
                  <c:v>19.29</c:v>
                </c:pt>
                <c:pt idx="60">
                  <c:v>3.88</c:v>
                </c:pt>
                <c:pt idx="61">
                  <c:v>10.15</c:v>
                </c:pt>
                <c:pt idx="62">
                  <c:v>0.36</c:v>
                </c:pt>
                <c:pt idx="63">
                  <c:v>0</c:v>
                </c:pt>
                <c:pt idx="64">
                  <c:v>0</c:v>
                </c:pt>
                <c:pt idx="65">
                  <c:v>0</c:v>
                </c:pt>
                <c:pt idx="66">
                  <c:v>6.29</c:v>
                </c:pt>
                <c:pt idx="67">
                  <c:v>8.01</c:v>
                </c:pt>
                <c:pt idx="68">
                  <c:v>22.39</c:v>
                </c:pt>
                <c:pt idx="69">
                  <c:v>17.670000000000002</c:v>
                </c:pt>
                <c:pt idx="70">
                  <c:v>16.96</c:v>
                </c:pt>
                <c:pt idx="71">
                  <c:v>18.649999999999999</c:v>
                </c:pt>
                <c:pt idx="72">
                  <c:v>1.82</c:v>
                </c:pt>
                <c:pt idx="73">
                  <c:v>28.41</c:v>
                </c:pt>
                <c:pt idx="74">
                  <c:v>43</c:v>
                </c:pt>
                <c:pt idx="75">
                  <c:v>0</c:v>
                </c:pt>
                <c:pt idx="76">
                  <c:v>0</c:v>
                </c:pt>
                <c:pt idx="77">
                  <c:v>0</c:v>
                </c:pt>
                <c:pt idx="78">
                  <c:v>21.64</c:v>
                </c:pt>
                <c:pt idx="79">
                  <c:v>12.68</c:v>
                </c:pt>
                <c:pt idx="80">
                  <c:v>0</c:v>
                </c:pt>
                <c:pt idx="81">
                  <c:v>13.34</c:v>
                </c:pt>
                <c:pt idx="82">
                  <c:v>30.64</c:v>
                </c:pt>
                <c:pt idx="83">
                  <c:v>9.4499999999999993</c:v>
                </c:pt>
                <c:pt idx="84">
                  <c:v>2.44</c:v>
                </c:pt>
                <c:pt idx="85">
                  <c:v>2.74</c:v>
                </c:pt>
                <c:pt idx="86">
                  <c:v>0</c:v>
                </c:pt>
                <c:pt idx="87">
                  <c:v>3.6</c:v>
                </c:pt>
                <c:pt idx="88">
                  <c:v>0</c:v>
                </c:pt>
                <c:pt idx="89">
                  <c:v>8.7899999999999991</c:v>
                </c:pt>
                <c:pt idx="90">
                  <c:v>2.67</c:v>
                </c:pt>
                <c:pt idx="91">
                  <c:v>11</c:v>
                </c:pt>
                <c:pt idx="92">
                  <c:v>33.71</c:v>
                </c:pt>
                <c:pt idx="93">
                  <c:v>15.33</c:v>
                </c:pt>
                <c:pt idx="94">
                  <c:v>3.76</c:v>
                </c:pt>
                <c:pt idx="95">
                  <c:v>0</c:v>
                </c:pt>
                <c:pt idx="96">
                  <c:v>0</c:v>
                </c:pt>
                <c:pt idx="97">
                  <c:v>0</c:v>
                </c:pt>
                <c:pt idx="98">
                  <c:v>0.59</c:v>
                </c:pt>
                <c:pt idx="99">
                  <c:v>0.22</c:v>
                </c:pt>
                <c:pt idx="100">
                  <c:v>1.06</c:v>
                </c:pt>
                <c:pt idx="101">
                  <c:v>0</c:v>
                </c:pt>
                <c:pt idx="102">
                  <c:v>5.59</c:v>
                </c:pt>
                <c:pt idx="103">
                  <c:v>17.809999999999999</c:v>
                </c:pt>
                <c:pt idx="104">
                  <c:v>5.22</c:v>
                </c:pt>
                <c:pt idx="105">
                  <c:v>0</c:v>
                </c:pt>
                <c:pt idx="106">
                  <c:v>5.8</c:v>
                </c:pt>
                <c:pt idx="107">
                  <c:v>8.0399999999999991</c:v>
                </c:pt>
                <c:pt idx="108">
                  <c:v>8.42</c:v>
                </c:pt>
                <c:pt idx="109">
                  <c:v>6.88</c:v>
                </c:pt>
                <c:pt idx="110">
                  <c:v>10.28</c:v>
                </c:pt>
                <c:pt idx="111">
                  <c:v>19.48</c:v>
                </c:pt>
                <c:pt idx="112">
                  <c:v>20.43</c:v>
                </c:pt>
                <c:pt idx="113">
                  <c:v>20.09</c:v>
                </c:pt>
                <c:pt idx="114">
                  <c:v>27.18</c:v>
                </c:pt>
                <c:pt idx="115">
                  <c:v>33.979999999999997</c:v>
                </c:pt>
                <c:pt idx="116">
                  <c:v>9.23</c:v>
                </c:pt>
                <c:pt idx="117">
                  <c:v>0</c:v>
                </c:pt>
                <c:pt idx="118">
                  <c:v>0</c:v>
                </c:pt>
                <c:pt idx="119">
                  <c:v>0</c:v>
                </c:pt>
                <c:pt idx="120">
                  <c:v>0</c:v>
                </c:pt>
                <c:pt idx="121">
                  <c:v>0</c:v>
                </c:pt>
                <c:pt idx="122">
                  <c:v>17.96</c:v>
                </c:pt>
                <c:pt idx="123">
                  <c:v>15.66</c:v>
                </c:pt>
                <c:pt idx="124">
                  <c:v>21.33</c:v>
                </c:pt>
                <c:pt idx="125">
                  <c:v>0</c:v>
                </c:pt>
                <c:pt idx="126">
                  <c:v>0</c:v>
                </c:pt>
                <c:pt idx="127">
                  <c:v>0</c:v>
                </c:pt>
                <c:pt idx="128">
                  <c:v>0</c:v>
                </c:pt>
                <c:pt idx="129">
                  <c:v>11.6</c:v>
                </c:pt>
                <c:pt idx="130">
                  <c:v>12.47</c:v>
                </c:pt>
                <c:pt idx="131">
                  <c:v>0</c:v>
                </c:pt>
                <c:pt idx="132">
                  <c:v>0</c:v>
                </c:pt>
                <c:pt idx="133">
                  <c:v>0</c:v>
                </c:pt>
                <c:pt idx="134">
                  <c:v>1.94</c:v>
                </c:pt>
                <c:pt idx="135">
                  <c:v>0</c:v>
                </c:pt>
                <c:pt idx="136">
                  <c:v>0</c:v>
                </c:pt>
                <c:pt idx="137">
                  <c:v>2.39</c:v>
                </c:pt>
                <c:pt idx="138">
                  <c:v>0</c:v>
                </c:pt>
                <c:pt idx="139">
                  <c:v>0</c:v>
                </c:pt>
                <c:pt idx="140">
                  <c:v>0</c:v>
                </c:pt>
                <c:pt idx="141">
                  <c:v>0</c:v>
                </c:pt>
                <c:pt idx="142">
                  <c:v>0</c:v>
                </c:pt>
                <c:pt idx="143">
                  <c:v>16.48</c:v>
                </c:pt>
                <c:pt idx="144">
                  <c:v>34.82</c:v>
                </c:pt>
                <c:pt idx="145">
                  <c:v>8.5299999999999994</c:v>
                </c:pt>
                <c:pt idx="146">
                  <c:v>16.88</c:v>
                </c:pt>
                <c:pt idx="147">
                  <c:v>38.08</c:v>
                </c:pt>
                <c:pt idx="148">
                  <c:v>44.99</c:v>
                </c:pt>
                <c:pt idx="149">
                  <c:v>4.88</c:v>
                </c:pt>
                <c:pt idx="150">
                  <c:v>3.9</c:v>
                </c:pt>
                <c:pt idx="151">
                  <c:v>13.07</c:v>
                </c:pt>
                <c:pt idx="152">
                  <c:v>14.28</c:v>
                </c:pt>
                <c:pt idx="153">
                  <c:v>4.7699999999999996</c:v>
                </c:pt>
                <c:pt idx="154">
                  <c:v>22.28</c:v>
                </c:pt>
                <c:pt idx="155">
                  <c:v>33.93</c:v>
                </c:pt>
                <c:pt idx="156">
                  <c:v>0.74</c:v>
                </c:pt>
                <c:pt idx="157">
                  <c:v>23.24</c:v>
                </c:pt>
                <c:pt idx="158">
                  <c:v>23.12</c:v>
                </c:pt>
                <c:pt idx="159">
                  <c:v>6.77</c:v>
                </c:pt>
                <c:pt idx="160">
                  <c:v>25.65</c:v>
                </c:pt>
                <c:pt idx="161">
                  <c:v>31.24</c:v>
                </c:pt>
                <c:pt idx="162">
                  <c:v>23.81</c:v>
                </c:pt>
                <c:pt idx="163">
                  <c:v>9.89</c:v>
                </c:pt>
                <c:pt idx="164">
                  <c:v>6.74</c:v>
                </c:pt>
                <c:pt idx="165">
                  <c:v>24.55</c:v>
                </c:pt>
                <c:pt idx="166">
                  <c:v>11.48</c:v>
                </c:pt>
                <c:pt idx="167">
                  <c:v>28.2</c:v>
                </c:pt>
                <c:pt idx="168">
                  <c:v>20.81</c:v>
                </c:pt>
                <c:pt idx="169">
                  <c:v>4.45</c:v>
                </c:pt>
                <c:pt idx="170">
                  <c:v>0.84</c:v>
                </c:pt>
                <c:pt idx="171">
                  <c:v>14.46</c:v>
                </c:pt>
                <c:pt idx="172">
                  <c:v>8.6</c:v>
                </c:pt>
                <c:pt idx="173">
                  <c:v>3.07</c:v>
                </c:pt>
                <c:pt idx="174">
                  <c:v>16.260000000000002</c:v>
                </c:pt>
                <c:pt idx="175">
                  <c:v>10.41</c:v>
                </c:pt>
                <c:pt idx="176">
                  <c:v>0.05</c:v>
                </c:pt>
                <c:pt idx="177">
                  <c:v>1.32</c:v>
                </c:pt>
                <c:pt idx="178">
                  <c:v>8.7200000000000006</c:v>
                </c:pt>
                <c:pt idx="179">
                  <c:v>4.3499999999999996</c:v>
                </c:pt>
                <c:pt idx="180">
                  <c:v>8.18</c:v>
                </c:pt>
                <c:pt idx="181">
                  <c:v>8.23</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1-37EB-473F-A7D8-46D0E96D7022}"/>
            </c:ext>
          </c:extLst>
        </c:ser>
        <c:dLbls>
          <c:showLegendKey val="0"/>
          <c:showVal val="0"/>
          <c:showCatName val="0"/>
          <c:showSerName val="0"/>
          <c:showPercent val="0"/>
          <c:showBubbleSize val="0"/>
        </c:dLbls>
        <c:smooth val="0"/>
        <c:axId val="473429567"/>
        <c:axId val="473428127"/>
        <c:extLst>
          <c:ext xmlns:c15="http://schemas.microsoft.com/office/drawing/2012/chart" uri="{02D57815-91ED-43cb-92C2-25804820EDAC}">
            <c15:filteredLineSeries>
              <c15:ser>
                <c:idx val="2"/>
                <c:order val="2"/>
                <c:tx>
                  <c:strRef>
                    <c:extLst>
                      <c:ext uri="{02D57815-91ED-43cb-92C2-25804820EDAC}">
                        <c15:formulaRef>
                          <c15:sqref>'GB StorageFlows_Figure24'!$W$5</c15:sqref>
                        </c15:formulaRef>
                      </c:ext>
                    </c:extLst>
                    <c:strCache>
                      <c:ptCount val="1"/>
                      <c:pt idx="0">
                        <c:v> 2024/25</c:v>
                      </c:pt>
                    </c:strCache>
                  </c:strRef>
                </c:tx>
                <c:spPr>
                  <a:ln w="28575" cap="rnd">
                    <a:solidFill>
                      <a:schemeClr val="accent3"/>
                    </a:solidFill>
                    <a:round/>
                  </a:ln>
                  <a:effectLst/>
                </c:spPr>
                <c:marker>
                  <c:symbol val="none"/>
                </c:marker>
                <c:cat>
                  <c:numRef>
                    <c:extLst>
                      <c:ext uri="{02D57815-91ED-43cb-92C2-25804820EDAC}">
                        <c15:formulaRef>
                          <c15:sqref>'GB StorageFlows_Figure24'!$T$6:$T$187</c15:sqref>
                        </c15:formulaRef>
                      </c:ext>
                    </c:extLst>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extLst>
                      <c:ext uri="{02D57815-91ED-43cb-92C2-25804820EDAC}">
                        <c15:formulaRef>
                          <c15:sqref>'GB StorageFlows_Figure24'!$W$6:$W$187</c15:sqref>
                        </c15:formulaRef>
                      </c:ext>
                    </c:extLst>
                    <c:numCache>
                      <c:formatCode>0.0</c:formatCode>
                      <c:ptCount val="182"/>
                      <c:pt idx="0">
                        <c:v>9.5</c:v>
                      </c:pt>
                      <c:pt idx="1">
                        <c:v>11.6</c:v>
                      </c:pt>
                      <c:pt idx="2">
                        <c:v>22.6</c:v>
                      </c:pt>
                      <c:pt idx="3">
                        <c:v>35.700000000000003</c:v>
                      </c:pt>
                      <c:pt idx="4">
                        <c:v>72.599999999999994</c:v>
                      </c:pt>
                      <c:pt idx="5">
                        <c:v>102</c:v>
                      </c:pt>
                      <c:pt idx="6">
                        <c:v>115.4</c:v>
                      </c:pt>
                      <c:pt idx="7">
                        <c:v>147</c:v>
                      </c:pt>
                      <c:pt idx="8">
                        <c:v>171.5</c:v>
                      </c:pt>
                      <c:pt idx="9">
                        <c:v>173.7</c:v>
                      </c:pt>
                      <c:pt idx="10">
                        <c:v>173.7</c:v>
                      </c:pt>
                      <c:pt idx="11">
                        <c:v>198.1</c:v>
                      </c:pt>
                      <c:pt idx="12">
                        <c:v>199.29999999999998</c:v>
                      </c:pt>
                      <c:pt idx="13">
                        <c:v>200.79999999999998</c:v>
                      </c:pt>
                      <c:pt idx="14">
                        <c:v>202.49999999999997</c:v>
                      </c:pt>
                      <c:pt idx="15">
                        <c:v>219.29999999999998</c:v>
                      </c:pt>
                      <c:pt idx="16">
                        <c:v>231.79999999999998</c:v>
                      </c:pt>
                      <c:pt idx="17">
                        <c:v>246.49999999999997</c:v>
                      </c:pt>
                      <c:pt idx="18">
                        <c:v>286.2</c:v>
                      </c:pt>
                      <c:pt idx="19">
                        <c:v>330.09999999999997</c:v>
                      </c:pt>
                      <c:pt idx="20">
                        <c:v>345.2</c:v>
                      </c:pt>
                      <c:pt idx="21">
                        <c:v>345.7</c:v>
                      </c:pt>
                      <c:pt idx="22">
                        <c:v>352.4</c:v>
                      </c:pt>
                      <c:pt idx="23">
                        <c:v>373.2</c:v>
                      </c:pt>
                      <c:pt idx="24">
                        <c:v>387.2</c:v>
                      </c:pt>
                      <c:pt idx="25">
                        <c:v>417.9</c:v>
                      </c:pt>
                      <c:pt idx="26">
                        <c:v>456.5</c:v>
                      </c:pt>
                      <c:pt idx="27">
                        <c:v>466.6</c:v>
                      </c:pt>
                      <c:pt idx="28">
                        <c:v>467.5</c:v>
                      </c:pt>
                      <c:pt idx="29">
                        <c:v>471.1</c:v>
                      </c:pt>
                      <c:pt idx="30">
                        <c:v>484.90000000000003</c:v>
                      </c:pt>
                      <c:pt idx="31">
                        <c:v>487.50000000000006</c:v>
                      </c:pt>
                      <c:pt idx="32">
                        <c:v>507.90000000000003</c:v>
                      </c:pt>
                      <c:pt idx="33">
                        <c:v>511.70000000000005</c:v>
                      </c:pt>
                      <c:pt idx="34">
                        <c:v>514.30000000000007</c:v>
                      </c:pt>
                      <c:pt idx="35">
                        <c:v>514.30000000000007</c:v>
                      </c:pt>
                      <c:pt idx="36">
                        <c:v>514.90000000000009</c:v>
                      </c:pt>
                      <c:pt idx="37">
                        <c:v>519.00000000000011</c:v>
                      </c:pt>
                      <c:pt idx="38">
                        <c:v>519.60000000000014</c:v>
                      </c:pt>
                      <c:pt idx="39">
                        <c:v>526.60000000000014</c:v>
                      </c:pt>
                      <c:pt idx="40">
                        <c:v>556.50000000000011</c:v>
                      </c:pt>
                      <c:pt idx="41">
                        <c:v>567.30000000000007</c:v>
                      </c:pt>
                      <c:pt idx="42">
                        <c:v>567.30000000000007</c:v>
                      </c:pt>
                      <c:pt idx="43">
                        <c:v>567.30000000000007</c:v>
                      </c:pt>
                      <c:pt idx="44">
                        <c:v>570.50000000000011</c:v>
                      </c:pt>
                      <c:pt idx="45">
                        <c:v>582.70000000000016</c:v>
                      </c:pt>
                      <c:pt idx="46">
                        <c:v>621.10000000000014</c:v>
                      </c:pt>
                      <c:pt idx="47">
                        <c:v>643.30000000000018</c:v>
                      </c:pt>
                      <c:pt idx="48">
                        <c:v>643.30000000000018</c:v>
                      </c:pt>
                      <c:pt idx="49">
                        <c:v>643.30000000000018</c:v>
                      </c:pt>
                      <c:pt idx="50">
                        <c:v>643.30000000000018</c:v>
                      </c:pt>
                      <c:pt idx="51">
                        <c:v>643.30000000000018</c:v>
                      </c:pt>
                      <c:pt idx="52">
                        <c:v>643.30000000000018</c:v>
                      </c:pt>
                      <c:pt idx="53">
                        <c:v>662.30000000000018</c:v>
                      </c:pt>
                      <c:pt idx="54">
                        <c:v>719.80000000000018</c:v>
                      </c:pt>
                      <c:pt idx="55">
                        <c:v>756.4000000000002</c:v>
                      </c:pt>
                      <c:pt idx="56">
                        <c:v>757.00000000000023</c:v>
                      </c:pt>
                      <c:pt idx="57">
                        <c:v>757.60000000000025</c:v>
                      </c:pt>
                      <c:pt idx="58">
                        <c:v>757.9000000000002</c:v>
                      </c:pt>
                      <c:pt idx="59">
                        <c:v>759.00000000000023</c:v>
                      </c:pt>
                      <c:pt idx="60">
                        <c:v>779.20000000000027</c:v>
                      </c:pt>
                      <c:pt idx="61">
                        <c:v>822.50000000000023</c:v>
                      </c:pt>
                      <c:pt idx="62">
                        <c:v>823.10000000000025</c:v>
                      </c:pt>
                      <c:pt idx="63">
                        <c:v>823.10000000000025</c:v>
                      </c:pt>
                      <c:pt idx="64">
                        <c:v>823.10000000000025</c:v>
                      </c:pt>
                      <c:pt idx="65">
                        <c:v>861.50000000000023</c:v>
                      </c:pt>
                      <c:pt idx="66">
                        <c:v>868.4000000000002</c:v>
                      </c:pt>
                      <c:pt idx="67">
                        <c:v>877.9000000000002</c:v>
                      </c:pt>
                      <c:pt idx="68">
                        <c:v>886.60000000000025</c:v>
                      </c:pt>
                      <c:pt idx="69">
                        <c:v>886.60000000000025</c:v>
                      </c:pt>
                      <c:pt idx="70">
                        <c:v>886.60000000000025</c:v>
                      </c:pt>
                      <c:pt idx="71">
                        <c:v>886.60000000000025</c:v>
                      </c:pt>
                      <c:pt idx="72">
                        <c:v>886.60000000000025</c:v>
                      </c:pt>
                      <c:pt idx="73">
                        <c:v>886.60000000000025</c:v>
                      </c:pt>
                      <c:pt idx="74">
                        <c:v>903.50000000000023</c:v>
                      </c:pt>
                      <c:pt idx="75">
                        <c:v>951.80000000000018</c:v>
                      </c:pt>
                      <c:pt idx="76">
                        <c:v>968.30000000000018</c:v>
                      </c:pt>
                      <c:pt idx="77">
                        <c:v>975.4000000000002</c:v>
                      </c:pt>
                      <c:pt idx="78">
                        <c:v>995.70000000000016</c:v>
                      </c:pt>
                      <c:pt idx="79">
                        <c:v>996.70000000000016</c:v>
                      </c:pt>
                      <c:pt idx="80">
                        <c:v>997.9000000000002</c:v>
                      </c:pt>
                      <c:pt idx="81">
                        <c:v>1025.8000000000002</c:v>
                      </c:pt>
                      <c:pt idx="82">
                        <c:v>1033.7000000000003</c:v>
                      </c:pt>
                      <c:pt idx="83">
                        <c:v>1034.9000000000003</c:v>
                      </c:pt>
                      <c:pt idx="84">
                        <c:v>1061.2000000000003</c:v>
                      </c:pt>
                      <c:pt idx="85">
                        <c:v>1099.9000000000003</c:v>
                      </c:pt>
                      <c:pt idx="86">
                        <c:v>1106.0000000000002</c:v>
                      </c:pt>
                      <c:pt idx="87">
                        <c:v>1106.0000000000002</c:v>
                      </c:pt>
                      <c:pt idx="88">
                        <c:v>1106.0000000000002</c:v>
                      </c:pt>
                      <c:pt idx="89">
                        <c:v>1128.7000000000003</c:v>
                      </c:pt>
                      <c:pt idx="90">
                        <c:v>1163.4000000000003</c:v>
                      </c:pt>
                      <c:pt idx="91">
                        <c:v>1200.8000000000004</c:v>
                      </c:pt>
                      <c:pt idx="92">
                        <c:v>1253.6000000000004</c:v>
                      </c:pt>
                      <c:pt idx="93">
                        <c:v>1253.6000000000004</c:v>
                      </c:pt>
                      <c:pt idx="94">
                        <c:v>1253.6000000000004</c:v>
                      </c:pt>
                      <c:pt idx="95">
                        <c:v>1253.6000000000004</c:v>
                      </c:pt>
                      <c:pt idx="96">
                        <c:v>1268.9000000000003</c:v>
                      </c:pt>
                      <c:pt idx="97">
                        <c:v>1276.9000000000003</c:v>
                      </c:pt>
                      <c:pt idx="98">
                        <c:v>1276.9000000000003</c:v>
                      </c:pt>
                      <c:pt idx="99">
                        <c:v>1276.9000000000003</c:v>
                      </c:pt>
                      <c:pt idx="100">
                        <c:v>1276.9000000000003</c:v>
                      </c:pt>
                      <c:pt idx="101">
                        <c:v>1276.9000000000003</c:v>
                      </c:pt>
                      <c:pt idx="102">
                        <c:v>1276.9000000000003</c:v>
                      </c:pt>
                      <c:pt idx="103">
                        <c:v>1276.9000000000003</c:v>
                      </c:pt>
                      <c:pt idx="104">
                        <c:v>1281.0000000000002</c:v>
                      </c:pt>
                      <c:pt idx="105">
                        <c:v>1285.4000000000003</c:v>
                      </c:pt>
                      <c:pt idx="106">
                        <c:v>1290.6000000000004</c:v>
                      </c:pt>
                      <c:pt idx="107">
                        <c:v>1291.7000000000003</c:v>
                      </c:pt>
                      <c:pt idx="108">
                        <c:v>1291.7000000000003</c:v>
                      </c:pt>
                      <c:pt idx="109">
                        <c:v>1298.5000000000002</c:v>
                      </c:pt>
                      <c:pt idx="110">
                        <c:v>1298.5000000000002</c:v>
                      </c:pt>
                      <c:pt idx="111">
                        <c:v>1298.5000000000002</c:v>
                      </c:pt>
                      <c:pt idx="112">
                        <c:v>1300.3000000000002</c:v>
                      </c:pt>
                      <c:pt idx="113">
                        <c:v>1300.3000000000002</c:v>
                      </c:pt>
                      <c:pt idx="114">
                        <c:v>1300.3000000000002</c:v>
                      </c:pt>
                      <c:pt idx="115">
                        <c:v>1319.8000000000002</c:v>
                      </c:pt>
                      <c:pt idx="116">
                        <c:v>1351.1000000000001</c:v>
                      </c:pt>
                      <c:pt idx="117">
                        <c:v>1374.3000000000002</c:v>
                      </c:pt>
                      <c:pt idx="118">
                        <c:v>1384.5000000000002</c:v>
                      </c:pt>
                      <c:pt idx="119">
                        <c:v>1390.6000000000001</c:v>
                      </c:pt>
                      <c:pt idx="120">
                        <c:v>1394.8000000000002</c:v>
                      </c:pt>
                      <c:pt idx="121">
                        <c:v>1394.8000000000002</c:v>
                      </c:pt>
                      <c:pt idx="122">
                        <c:v>1394.8000000000002</c:v>
                      </c:pt>
                      <c:pt idx="123">
                        <c:v>1413.2000000000003</c:v>
                      </c:pt>
                      <c:pt idx="124">
                        <c:v>1427.8000000000002</c:v>
                      </c:pt>
                      <c:pt idx="125">
                        <c:v>1453.1000000000001</c:v>
                      </c:pt>
                      <c:pt idx="126">
                        <c:v>1484.6000000000001</c:v>
                      </c:pt>
                      <c:pt idx="127">
                        <c:v>1489.1000000000001</c:v>
                      </c:pt>
                      <c:pt idx="128">
                        <c:v>1490.2</c:v>
                      </c:pt>
                      <c:pt idx="129">
                        <c:v>1507.8</c:v>
                      </c:pt>
                      <c:pt idx="130">
                        <c:v>1510.5</c:v>
                      </c:pt>
                      <c:pt idx="131">
                        <c:v>1533.3</c:v>
                      </c:pt>
                      <c:pt idx="132">
                        <c:v>1535.5</c:v>
                      </c:pt>
                      <c:pt idx="133">
                        <c:v>1535.5</c:v>
                      </c:pt>
                      <c:pt idx="134">
                        <c:v>1535.5</c:v>
                      </c:pt>
                      <c:pt idx="135">
                        <c:v>1535.5</c:v>
                      </c:pt>
                      <c:pt idx="136">
                        <c:v>1535.5</c:v>
                      </c:pt>
                      <c:pt idx="137">
                        <c:v>1535.5</c:v>
                      </c:pt>
                      <c:pt idx="138">
                        <c:v>1535.5</c:v>
                      </c:pt>
                      <c:pt idx="139">
                        <c:v>1535.5</c:v>
                      </c:pt>
                      <c:pt idx="140">
                        <c:v>1535.5</c:v>
                      </c:pt>
                      <c:pt idx="141">
                        <c:v>1535.5</c:v>
                      </c:pt>
                      <c:pt idx="142">
                        <c:v>1564.5</c:v>
                      </c:pt>
                      <c:pt idx="143">
                        <c:v>1630.5</c:v>
                      </c:pt>
                      <c:pt idx="144">
                        <c:v>1678.8</c:v>
                      </c:pt>
                      <c:pt idx="145">
                        <c:v>1722.8</c:v>
                      </c:pt>
                      <c:pt idx="146">
                        <c:v>1785.7</c:v>
                      </c:pt>
                      <c:pt idx="147">
                        <c:v>1794.6000000000001</c:v>
                      </c:pt>
                      <c:pt idx="148">
                        <c:v>1794.8000000000002</c:v>
                      </c:pt>
                      <c:pt idx="149">
                        <c:v>1794.8000000000002</c:v>
                      </c:pt>
                      <c:pt idx="150">
                        <c:v>1794.8000000000002</c:v>
                      </c:pt>
                      <c:pt idx="151">
                        <c:v>1794.8000000000002</c:v>
                      </c:pt>
                      <c:pt idx="152">
                        <c:v>1795.4</c:v>
                      </c:pt>
                      <c:pt idx="153">
                        <c:v>1795.4</c:v>
                      </c:pt>
                      <c:pt idx="154">
                        <c:v>1802.2</c:v>
                      </c:pt>
                      <c:pt idx="155">
                        <c:v>1821.9</c:v>
                      </c:pt>
                      <c:pt idx="156">
                        <c:v>1856.7</c:v>
                      </c:pt>
                      <c:pt idx="157">
                        <c:v>1900.3</c:v>
                      </c:pt>
                      <c:pt idx="158">
                        <c:v>1960</c:v>
                      </c:pt>
                      <c:pt idx="159">
                        <c:v>2000.2</c:v>
                      </c:pt>
                      <c:pt idx="160">
                        <c:v>2012.1000000000001</c:v>
                      </c:pt>
                      <c:pt idx="161">
                        <c:v>2012.1000000000001</c:v>
                      </c:pt>
                      <c:pt idx="162">
                        <c:v>2012.1000000000001</c:v>
                      </c:pt>
                      <c:pt idx="163">
                        <c:v>2012.1000000000001</c:v>
                      </c:pt>
                      <c:pt idx="164">
                        <c:v>2012.1000000000001</c:v>
                      </c:pt>
                      <c:pt idx="165">
                        <c:v>2013.4</c:v>
                      </c:pt>
                      <c:pt idx="166">
                        <c:v>2015</c:v>
                      </c:pt>
                      <c:pt idx="167">
                        <c:v>2015.5</c:v>
                      </c:pt>
                      <c:pt idx="168">
                        <c:v>2016</c:v>
                      </c:pt>
                      <c:pt idx="169">
                        <c:v>2016.2</c:v>
                      </c:pt>
                      <c:pt idx="170">
                        <c:v>2049.8000000000002</c:v>
                      </c:pt>
                      <c:pt idx="171">
                        <c:v>2113.8000000000002</c:v>
                      </c:pt>
                      <c:pt idx="172">
                        <c:v>2164.3000000000002</c:v>
                      </c:pt>
                      <c:pt idx="173">
                        <c:v>2188.9</c:v>
                      </c:pt>
                      <c:pt idx="174">
                        <c:v>2191.4</c:v>
                      </c:pt>
                      <c:pt idx="175">
                        <c:v>2193.8000000000002</c:v>
                      </c:pt>
                      <c:pt idx="176">
                        <c:v>2216.2000000000003</c:v>
                      </c:pt>
                      <c:pt idx="177">
                        <c:v>2252.2000000000003</c:v>
                      </c:pt>
                      <c:pt idx="178">
                        <c:v>2287.3000000000002</c:v>
                      </c:pt>
                      <c:pt idx="179">
                        <c:v>2326.6000000000004</c:v>
                      </c:pt>
                      <c:pt idx="180">
                        <c:v>2375.1000000000004</c:v>
                      </c:pt>
                      <c:pt idx="181">
                        <c:v>2399.4000000000005</c:v>
                      </c:pt>
                    </c:numCache>
                  </c:numRef>
                </c:val>
                <c:smooth val="0"/>
                <c:extLst>
                  <c:ext xmlns:c16="http://schemas.microsoft.com/office/drawing/2014/chart" uri="{C3380CC4-5D6E-409C-BE32-E72D297353CC}">
                    <c16:uniqueId val="{00000002-37EB-473F-A7D8-46D0E96D7022}"/>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'GB StorageFlows_Figure24'!$X$5</c15:sqref>
                        </c15:formulaRef>
                      </c:ext>
                    </c:extLst>
                    <c:strCache>
                      <c:ptCount val="1"/>
                      <c:pt idx="0">
                        <c:v> 2025/26</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'GB StorageFlows_Figure24'!$T$6:$T$187</c15:sqref>
                        </c15:formulaRef>
                      </c:ext>
                    </c:extLst>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extLst xmlns:c15="http://schemas.microsoft.com/office/drawing/2012/chart">
                      <c:ext xmlns:c15="http://schemas.microsoft.com/office/drawing/2012/chart" uri="{02D57815-91ED-43cb-92C2-25804820EDAC}">
                        <c15:formulaRef>
                          <c15:sqref>'GB StorageFlows_Figure24'!$X$6:$X$187</c15:sqref>
                        </c15:formulaRef>
                      </c:ext>
                    </c:extLst>
                    <c:numCache>
                      <c:formatCode>0</c:formatCode>
                      <c:ptCount val="182"/>
                      <c:pt idx="0">
                        <c:v>4.0199999999999996</c:v>
                      </c:pt>
                      <c:pt idx="1">
                        <c:v>39.269999999999996</c:v>
                      </c:pt>
                      <c:pt idx="2">
                        <c:v>93.139999999999986</c:v>
                      </c:pt>
                      <c:pt idx="3">
                        <c:v>112.66999999999999</c:v>
                      </c:pt>
                      <c:pt idx="4">
                        <c:v>138.92999999999998</c:v>
                      </c:pt>
                      <c:pt idx="5">
                        <c:v>162.32999999999998</c:v>
                      </c:pt>
                      <c:pt idx="6">
                        <c:v>170.88</c:v>
                      </c:pt>
                      <c:pt idx="7">
                        <c:v>186.73</c:v>
                      </c:pt>
                      <c:pt idx="8">
                        <c:v>206.57999999999998</c:v>
                      </c:pt>
                      <c:pt idx="9">
                        <c:v>229.69</c:v>
                      </c:pt>
                      <c:pt idx="10">
                        <c:v>248.76</c:v>
                      </c:pt>
                      <c:pt idx="11">
                        <c:v>250.54999999999998</c:v>
                      </c:pt>
                      <c:pt idx="12">
                        <c:v>256.83</c:v>
                      </c:pt>
                      <c:pt idx="13">
                        <c:v>261.56</c:v>
                      </c:pt>
                      <c:pt idx="14">
                        <c:v>263.32</c:v>
                      </c:pt>
                      <c:pt idx="15">
                        <c:v>265.08</c:v>
                      </c:pt>
                      <c:pt idx="16">
                        <c:v>268.31</c:v>
                      </c:pt>
                      <c:pt idx="17">
                        <c:v>302.02</c:v>
                      </c:pt>
                      <c:pt idx="18">
                        <c:v>353.90999999999997</c:v>
                      </c:pt>
                      <c:pt idx="19">
                        <c:v>402.80999999999995</c:v>
                      </c:pt>
                      <c:pt idx="20">
                        <c:v>448.72999999999996</c:v>
                      </c:pt>
                      <c:pt idx="21">
                        <c:v>452.53</c:v>
                      </c:pt>
                      <c:pt idx="22">
                        <c:v>478.61999999999995</c:v>
                      </c:pt>
                      <c:pt idx="23">
                        <c:v>492.99999999999994</c:v>
                      </c:pt>
                      <c:pt idx="24">
                        <c:v>500.80999999999995</c:v>
                      </c:pt>
                      <c:pt idx="25">
                        <c:v>501.41999999999996</c:v>
                      </c:pt>
                      <c:pt idx="26">
                        <c:v>505.83</c:v>
                      </c:pt>
                      <c:pt idx="27">
                        <c:v>526.76</c:v>
                      </c:pt>
                      <c:pt idx="28">
                        <c:v>527.29999999999995</c:v>
                      </c:pt>
                      <c:pt idx="29">
                        <c:v>527.29999999999995</c:v>
                      </c:pt>
                      <c:pt idx="30">
                        <c:v>535.76</c:v>
                      </c:pt>
                      <c:pt idx="31">
                        <c:v>579.16999999999996</c:v>
                      </c:pt>
                      <c:pt idx="32">
                        <c:v>607.67999999999995</c:v>
                      </c:pt>
                      <c:pt idx="33">
                        <c:v>640.9</c:v>
                      </c:pt>
                      <c:pt idx="34">
                        <c:v>690.56999999999994</c:v>
                      </c:pt>
                      <c:pt idx="35">
                        <c:v>724.78</c:v>
                      </c:pt>
                      <c:pt idx="36">
                        <c:v>734.86</c:v>
                      </c:pt>
                      <c:pt idx="37">
                        <c:v>735.69</c:v>
                      </c:pt>
                      <c:pt idx="38">
                        <c:v>749.25</c:v>
                      </c:pt>
                      <c:pt idx="39">
                        <c:v>757.31</c:v>
                      </c:pt>
                      <c:pt idx="40">
                        <c:v>764.2299999999999</c:v>
                      </c:pt>
                      <c:pt idx="41">
                        <c:v>777.51999999999987</c:v>
                      </c:pt>
                      <c:pt idx="42">
                        <c:v>783.2399999999999</c:v>
                      </c:pt>
                      <c:pt idx="43">
                        <c:v>785.54999999999984</c:v>
                      </c:pt>
                      <c:pt idx="44">
                        <c:v>791.90999999999985</c:v>
                      </c:pt>
                      <c:pt idx="45">
                        <c:v>805.32999999999981</c:v>
                      </c:pt>
                      <c:pt idx="46">
                        <c:v>812.06999999999982</c:v>
                      </c:pt>
                      <c:pt idx="47">
                        <c:v>812.64999999999986</c:v>
                      </c:pt>
                      <c:pt idx="48">
                        <c:v>812.64999999999986</c:v>
                      </c:pt>
                      <c:pt idx="49">
                        <c:v>812.64999999999986</c:v>
                      </c:pt>
                      <c:pt idx="50">
                        <c:v>812.64999999999986</c:v>
                      </c:pt>
                      <c:pt idx="51">
                        <c:v>812.66999999999985</c:v>
                      </c:pt>
                      <c:pt idx="52">
                        <c:v>813.93999999999983</c:v>
                      </c:pt>
                      <c:pt idx="53">
                        <c:v>835.32999999999981</c:v>
                      </c:pt>
                      <c:pt idx="54">
                        <c:v>835.73999999999978</c:v>
                      </c:pt>
                      <c:pt idx="55">
                        <c:v>835.73999999999978</c:v>
                      </c:pt>
                      <c:pt idx="56">
                        <c:v>835.73999999999978</c:v>
                      </c:pt>
                      <c:pt idx="57">
                        <c:v>852.07999999999981</c:v>
                      </c:pt>
                      <c:pt idx="58">
                        <c:v>867.45999999999981</c:v>
                      </c:pt>
                      <c:pt idx="59">
                        <c:v>886.74999999999977</c:v>
                      </c:pt>
                      <c:pt idx="60">
                        <c:v>890.62999999999977</c:v>
                      </c:pt>
                      <c:pt idx="61">
                        <c:v>900.77999999999975</c:v>
                      </c:pt>
                      <c:pt idx="62">
                        <c:v>901.13999999999976</c:v>
                      </c:pt>
                      <c:pt idx="63">
                        <c:v>901.13999999999976</c:v>
                      </c:pt>
                      <c:pt idx="64">
                        <c:v>901.13999999999976</c:v>
                      </c:pt>
                      <c:pt idx="65">
                        <c:v>901.13999999999976</c:v>
                      </c:pt>
                      <c:pt idx="66">
                        <c:v>907.42999999999972</c:v>
                      </c:pt>
                      <c:pt idx="67">
                        <c:v>915.43999999999971</c:v>
                      </c:pt>
                      <c:pt idx="68">
                        <c:v>937.8299999999997</c:v>
                      </c:pt>
                      <c:pt idx="69">
                        <c:v>955.49999999999966</c:v>
                      </c:pt>
                      <c:pt idx="70">
                        <c:v>972.4599999999997</c:v>
                      </c:pt>
                      <c:pt idx="71">
                        <c:v>991.10999999999967</c:v>
                      </c:pt>
                      <c:pt idx="72">
                        <c:v>992.92999999999972</c:v>
                      </c:pt>
                      <c:pt idx="73">
                        <c:v>1021.3399999999997</c:v>
                      </c:pt>
                      <c:pt idx="74">
                        <c:v>1064.3399999999997</c:v>
                      </c:pt>
                      <c:pt idx="75">
                        <c:v>1064.3399999999997</c:v>
                      </c:pt>
                      <c:pt idx="76">
                        <c:v>1064.3399999999997</c:v>
                      </c:pt>
                      <c:pt idx="77">
                        <c:v>1064.3399999999997</c:v>
                      </c:pt>
                      <c:pt idx="78">
                        <c:v>1085.9799999999998</c:v>
                      </c:pt>
                      <c:pt idx="79">
                        <c:v>1098.6599999999999</c:v>
                      </c:pt>
                      <c:pt idx="80">
                        <c:v>1098.6599999999999</c:v>
                      </c:pt>
                      <c:pt idx="81">
                        <c:v>1111.9999999999998</c:v>
                      </c:pt>
                      <c:pt idx="82">
                        <c:v>1142.6399999999999</c:v>
                      </c:pt>
                      <c:pt idx="83">
                        <c:v>1152.0899999999999</c:v>
                      </c:pt>
                      <c:pt idx="84">
                        <c:v>1154.53</c:v>
                      </c:pt>
                      <c:pt idx="85">
                        <c:v>1157.27</c:v>
                      </c:pt>
                      <c:pt idx="86">
                        <c:v>1157.27</c:v>
                      </c:pt>
                      <c:pt idx="87">
                        <c:v>1160.8699999999999</c:v>
                      </c:pt>
                      <c:pt idx="88">
                        <c:v>1160.8699999999999</c:v>
                      </c:pt>
                      <c:pt idx="89">
                        <c:v>1169.6599999999999</c:v>
                      </c:pt>
                      <c:pt idx="90">
                        <c:v>1172.33</c:v>
                      </c:pt>
                      <c:pt idx="91">
                        <c:v>1183.33</c:v>
                      </c:pt>
                      <c:pt idx="92">
                        <c:v>1217.04</c:v>
                      </c:pt>
                      <c:pt idx="93">
                        <c:v>1232.3699999999999</c:v>
                      </c:pt>
                      <c:pt idx="94">
                        <c:v>1236.1299999999999</c:v>
                      </c:pt>
                      <c:pt idx="95">
                        <c:v>1236.1299999999999</c:v>
                      </c:pt>
                      <c:pt idx="96">
                        <c:v>1236.1299999999999</c:v>
                      </c:pt>
                      <c:pt idx="97">
                        <c:v>1236.1299999999999</c:v>
                      </c:pt>
                      <c:pt idx="98">
                        <c:v>1236.7199999999998</c:v>
                      </c:pt>
                      <c:pt idx="99">
                        <c:v>1236.9399999999998</c:v>
                      </c:pt>
                      <c:pt idx="100">
                        <c:v>1237.9999999999998</c:v>
                      </c:pt>
                      <c:pt idx="101">
                        <c:v>1237.9999999999998</c:v>
                      </c:pt>
                      <c:pt idx="102">
                        <c:v>1243.5899999999997</c:v>
                      </c:pt>
                      <c:pt idx="103">
                        <c:v>1261.3999999999996</c:v>
                      </c:pt>
                      <c:pt idx="104">
                        <c:v>1266.6199999999997</c:v>
                      </c:pt>
                      <c:pt idx="105">
                        <c:v>1266.6199999999997</c:v>
                      </c:pt>
                      <c:pt idx="106">
                        <c:v>1272.4199999999996</c:v>
                      </c:pt>
                      <c:pt idx="107">
                        <c:v>1280.4599999999996</c:v>
                      </c:pt>
                      <c:pt idx="108">
                        <c:v>1288.8799999999997</c:v>
                      </c:pt>
                      <c:pt idx="109">
                        <c:v>1295.7599999999998</c:v>
                      </c:pt>
                      <c:pt idx="110">
                        <c:v>1306.0399999999997</c:v>
                      </c:pt>
                      <c:pt idx="111">
                        <c:v>1325.5199999999998</c:v>
                      </c:pt>
                      <c:pt idx="112">
                        <c:v>1345.9499999999998</c:v>
                      </c:pt>
                      <c:pt idx="113">
                        <c:v>1366.0399999999997</c:v>
                      </c:pt>
                      <c:pt idx="114">
                        <c:v>1393.2199999999998</c:v>
                      </c:pt>
                      <c:pt idx="115">
                        <c:v>1427.1999999999998</c:v>
                      </c:pt>
                      <c:pt idx="116">
                        <c:v>1436.4299999999998</c:v>
                      </c:pt>
                      <c:pt idx="117">
                        <c:v>1436.4299999999998</c:v>
                      </c:pt>
                      <c:pt idx="118">
                        <c:v>1436.4299999999998</c:v>
                      </c:pt>
                      <c:pt idx="119">
                        <c:v>1436.4299999999998</c:v>
                      </c:pt>
                      <c:pt idx="120">
                        <c:v>1436.4299999999998</c:v>
                      </c:pt>
                      <c:pt idx="121">
                        <c:v>1436.4299999999998</c:v>
                      </c:pt>
                      <c:pt idx="122">
                        <c:v>1454.3899999999999</c:v>
                      </c:pt>
                      <c:pt idx="123">
                        <c:v>1470.05</c:v>
                      </c:pt>
                      <c:pt idx="124">
                        <c:v>1491.3799999999999</c:v>
                      </c:pt>
                      <c:pt idx="125">
                        <c:v>1491.3799999999999</c:v>
                      </c:pt>
                      <c:pt idx="126">
                        <c:v>1491.3799999999999</c:v>
                      </c:pt>
                      <c:pt idx="127">
                        <c:v>1491.3799999999999</c:v>
                      </c:pt>
                      <c:pt idx="128">
                        <c:v>1491.3799999999999</c:v>
                      </c:pt>
                      <c:pt idx="129">
                        <c:v>1502.9799999999998</c:v>
                      </c:pt>
                      <c:pt idx="130">
                        <c:v>1515.4499999999998</c:v>
                      </c:pt>
                      <c:pt idx="131">
                        <c:v>1515.4499999999998</c:v>
                      </c:pt>
                      <c:pt idx="132">
                        <c:v>1515.4499999999998</c:v>
                      </c:pt>
                      <c:pt idx="133">
                        <c:v>1515.4499999999998</c:v>
                      </c:pt>
                      <c:pt idx="134">
                        <c:v>1517.3899999999999</c:v>
                      </c:pt>
                      <c:pt idx="135">
                        <c:v>1517.3899999999999</c:v>
                      </c:pt>
                      <c:pt idx="136">
                        <c:v>1517.3899999999999</c:v>
                      </c:pt>
                      <c:pt idx="137">
                        <c:v>1519.78</c:v>
                      </c:pt>
                      <c:pt idx="138">
                        <c:v>1519.78</c:v>
                      </c:pt>
                      <c:pt idx="139">
                        <c:v>1519.78</c:v>
                      </c:pt>
                      <c:pt idx="140">
                        <c:v>1519.78</c:v>
                      </c:pt>
                      <c:pt idx="141">
                        <c:v>1519.78</c:v>
                      </c:pt>
                      <c:pt idx="142">
                        <c:v>1519.78</c:v>
                      </c:pt>
                      <c:pt idx="143">
                        <c:v>1536.26</c:v>
                      </c:pt>
                      <c:pt idx="144">
                        <c:v>1571.08</c:v>
                      </c:pt>
                      <c:pt idx="145">
                        <c:v>1579.61</c:v>
                      </c:pt>
                      <c:pt idx="146">
                        <c:v>1596.49</c:v>
                      </c:pt>
                      <c:pt idx="147">
                        <c:v>1634.57</c:v>
                      </c:pt>
                      <c:pt idx="148">
                        <c:v>1679.56</c:v>
                      </c:pt>
                      <c:pt idx="149">
                        <c:v>1684.44</c:v>
                      </c:pt>
                      <c:pt idx="150">
                        <c:v>1688.3400000000001</c:v>
                      </c:pt>
                      <c:pt idx="151">
                        <c:v>1701.41</c:v>
                      </c:pt>
                      <c:pt idx="152">
                        <c:v>1715.69</c:v>
                      </c:pt>
                      <c:pt idx="153">
                        <c:v>1720.46</c:v>
                      </c:pt>
                      <c:pt idx="154">
                        <c:v>1742.74</c:v>
                      </c:pt>
                      <c:pt idx="155">
                        <c:v>1776.67</c:v>
                      </c:pt>
                      <c:pt idx="156">
                        <c:v>1777.41</c:v>
                      </c:pt>
                      <c:pt idx="157">
                        <c:v>1800.65</c:v>
                      </c:pt>
                      <c:pt idx="158">
                        <c:v>1823.77</c:v>
                      </c:pt>
                      <c:pt idx="159">
                        <c:v>1830.54</c:v>
                      </c:pt>
                      <c:pt idx="160">
                        <c:v>1856.19</c:v>
                      </c:pt>
                      <c:pt idx="161">
                        <c:v>1887.43</c:v>
                      </c:pt>
                      <c:pt idx="162">
                        <c:v>1911.24</c:v>
                      </c:pt>
                      <c:pt idx="163">
                        <c:v>1921.13</c:v>
                      </c:pt>
                      <c:pt idx="164">
                        <c:v>1927.8700000000001</c:v>
                      </c:pt>
                      <c:pt idx="165">
                        <c:v>1952.42</c:v>
                      </c:pt>
                      <c:pt idx="166">
                        <c:v>1963.9</c:v>
                      </c:pt>
                      <c:pt idx="167">
                        <c:v>1992.1000000000001</c:v>
                      </c:pt>
                      <c:pt idx="168">
                        <c:v>2012.91</c:v>
                      </c:pt>
                      <c:pt idx="169">
                        <c:v>2017.3600000000001</c:v>
                      </c:pt>
                      <c:pt idx="170">
                        <c:v>2018.2</c:v>
                      </c:pt>
                      <c:pt idx="171">
                        <c:v>2032.66</c:v>
                      </c:pt>
                      <c:pt idx="172">
                        <c:v>2041.26</c:v>
                      </c:pt>
                      <c:pt idx="173">
                        <c:v>2044.33</c:v>
                      </c:pt>
                      <c:pt idx="174">
                        <c:v>2060.59</c:v>
                      </c:pt>
                      <c:pt idx="175">
                        <c:v>2071</c:v>
                      </c:pt>
                      <c:pt idx="176">
                        <c:v>2071.0500000000002</c:v>
                      </c:pt>
                      <c:pt idx="177">
                        <c:v>2072.3700000000003</c:v>
                      </c:pt>
                      <c:pt idx="178">
                        <c:v>2081.09</c:v>
                      </c:pt>
                      <c:pt idx="179">
                        <c:v>2085.44</c:v>
                      </c:pt>
                      <c:pt idx="180">
                        <c:v>2093.62</c:v>
                      </c:pt>
                      <c:pt idx="181">
                        <c:v>2101.85</c:v>
                      </c:pt>
                    </c:numCache>
                  </c:numRef>
                </c:val>
                <c:smooth val="0"/>
                <c:extLst xmlns:c15="http://schemas.microsoft.com/office/drawing/2012/chart">
                  <c:ext xmlns:c16="http://schemas.microsoft.com/office/drawing/2014/chart" uri="{C3380CC4-5D6E-409C-BE32-E72D297353CC}">
                    <c16:uniqueId val="{00000003-37EB-473F-A7D8-46D0E96D7022}"/>
                  </c:ext>
                </c:extLst>
              </c15:ser>
            </c15:filteredLineSeries>
          </c:ext>
        </c:extLst>
      </c:lineChart>
      <c:dateAx>
        <c:axId val="473429567"/>
        <c:scaling>
          <c:orientation val="minMax"/>
        </c:scaling>
        <c:delete val="0"/>
        <c:axPos val="b"/>
        <c:numFmt formatCode="d\-m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473428127"/>
        <c:crosses val="autoZero"/>
        <c:auto val="1"/>
        <c:lblOffset val="100"/>
        <c:baseTimeUnit val="days"/>
      </c:dateAx>
      <c:valAx>
        <c:axId val="47342812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200">
                    <a:latin typeface="Tenorite" panose="00000500000000000000" pitchFamily="2" charset="0"/>
                  </a:rPr>
                  <a:t>mcm/d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4734295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'GB StorageFlows_Figure24'!$B$5</c:f>
              <c:strCache>
                <c:ptCount val="1"/>
                <c:pt idx="0">
                  <c:v>2024/25</c:v>
                </c:pt>
              </c:strCache>
            </c:strRef>
          </c:tx>
          <c:spPr>
            <a:ln w="19050" cap="rnd">
              <a:solidFill>
                <a:srgbClr val="02732A"/>
              </a:solidFill>
              <a:round/>
            </a:ln>
            <a:effectLst/>
          </c:spPr>
          <c:marker>
            <c:symbol val="none"/>
          </c:marker>
          <c:cat>
            <c:numRef>
              <c:f>'GB StorageFlows_Figure24'!$A$6:$A$187</c:f>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f>'GB StorageFlows_Figure24'!$B$6:$B$187</c:f>
              <c:numCache>
                <c:formatCode>0</c:formatCode>
                <c:ptCount val="182"/>
                <c:pt idx="0">
                  <c:v>7.2</c:v>
                </c:pt>
                <c:pt idx="1">
                  <c:v>4.4000000000000004</c:v>
                </c:pt>
                <c:pt idx="2">
                  <c:v>0</c:v>
                </c:pt>
                <c:pt idx="3">
                  <c:v>0</c:v>
                </c:pt>
                <c:pt idx="4">
                  <c:v>0</c:v>
                </c:pt>
                <c:pt idx="5">
                  <c:v>0</c:v>
                </c:pt>
                <c:pt idx="6">
                  <c:v>0</c:v>
                </c:pt>
                <c:pt idx="7">
                  <c:v>0</c:v>
                </c:pt>
                <c:pt idx="8">
                  <c:v>0</c:v>
                </c:pt>
                <c:pt idx="9">
                  <c:v>4.0999999999999996</c:v>
                </c:pt>
                <c:pt idx="10">
                  <c:v>23</c:v>
                </c:pt>
                <c:pt idx="11">
                  <c:v>0</c:v>
                </c:pt>
                <c:pt idx="12">
                  <c:v>27.8</c:v>
                </c:pt>
                <c:pt idx="13">
                  <c:v>33.799999999999997</c:v>
                </c:pt>
                <c:pt idx="14">
                  <c:v>5.3</c:v>
                </c:pt>
                <c:pt idx="15">
                  <c:v>0</c:v>
                </c:pt>
                <c:pt idx="16">
                  <c:v>0</c:v>
                </c:pt>
                <c:pt idx="17">
                  <c:v>0</c:v>
                </c:pt>
                <c:pt idx="18">
                  <c:v>0</c:v>
                </c:pt>
                <c:pt idx="19">
                  <c:v>0</c:v>
                </c:pt>
                <c:pt idx="20">
                  <c:v>0</c:v>
                </c:pt>
                <c:pt idx="21">
                  <c:v>1.7</c:v>
                </c:pt>
                <c:pt idx="22">
                  <c:v>0</c:v>
                </c:pt>
                <c:pt idx="23">
                  <c:v>0</c:v>
                </c:pt>
                <c:pt idx="24">
                  <c:v>0</c:v>
                </c:pt>
                <c:pt idx="25">
                  <c:v>0</c:v>
                </c:pt>
                <c:pt idx="26">
                  <c:v>0</c:v>
                </c:pt>
                <c:pt idx="27">
                  <c:v>0</c:v>
                </c:pt>
                <c:pt idx="28">
                  <c:v>9.9</c:v>
                </c:pt>
                <c:pt idx="29">
                  <c:v>5.2</c:v>
                </c:pt>
                <c:pt idx="30">
                  <c:v>3.4</c:v>
                </c:pt>
                <c:pt idx="31">
                  <c:v>4.0999999999999996</c:v>
                </c:pt>
                <c:pt idx="32">
                  <c:v>0</c:v>
                </c:pt>
                <c:pt idx="33">
                  <c:v>0</c:v>
                </c:pt>
                <c:pt idx="34">
                  <c:v>29.9</c:v>
                </c:pt>
                <c:pt idx="35">
                  <c:v>34.799999999999997</c:v>
                </c:pt>
                <c:pt idx="36">
                  <c:v>27.8</c:v>
                </c:pt>
                <c:pt idx="37">
                  <c:v>0</c:v>
                </c:pt>
                <c:pt idx="38">
                  <c:v>8.6999999999999993</c:v>
                </c:pt>
                <c:pt idx="39">
                  <c:v>4.5999999999999996</c:v>
                </c:pt>
                <c:pt idx="40">
                  <c:v>6.8</c:v>
                </c:pt>
                <c:pt idx="41">
                  <c:v>8.4</c:v>
                </c:pt>
                <c:pt idx="42">
                  <c:v>23</c:v>
                </c:pt>
                <c:pt idx="43">
                  <c:v>24.6</c:v>
                </c:pt>
                <c:pt idx="44">
                  <c:v>13.4</c:v>
                </c:pt>
                <c:pt idx="45">
                  <c:v>6.8</c:v>
                </c:pt>
                <c:pt idx="46">
                  <c:v>1</c:v>
                </c:pt>
                <c:pt idx="47">
                  <c:v>2.8</c:v>
                </c:pt>
                <c:pt idx="48">
                  <c:v>16.600000000000001</c:v>
                </c:pt>
                <c:pt idx="49">
                  <c:v>23.1</c:v>
                </c:pt>
                <c:pt idx="50">
                  <c:v>41.5</c:v>
                </c:pt>
                <c:pt idx="51">
                  <c:v>70.7</c:v>
                </c:pt>
                <c:pt idx="52">
                  <c:v>47.7</c:v>
                </c:pt>
                <c:pt idx="53">
                  <c:v>9.8000000000000007</c:v>
                </c:pt>
                <c:pt idx="54">
                  <c:v>2.4</c:v>
                </c:pt>
                <c:pt idx="55">
                  <c:v>4.7</c:v>
                </c:pt>
                <c:pt idx="56">
                  <c:v>49.8</c:v>
                </c:pt>
                <c:pt idx="57">
                  <c:v>60.7</c:v>
                </c:pt>
                <c:pt idx="58">
                  <c:v>63.7</c:v>
                </c:pt>
                <c:pt idx="59">
                  <c:v>16.7</c:v>
                </c:pt>
                <c:pt idx="60">
                  <c:v>6.2</c:v>
                </c:pt>
                <c:pt idx="61">
                  <c:v>7.8</c:v>
                </c:pt>
                <c:pt idx="62">
                  <c:v>13.2</c:v>
                </c:pt>
                <c:pt idx="63">
                  <c:v>45.3</c:v>
                </c:pt>
                <c:pt idx="64">
                  <c:v>35.799999999999997</c:v>
                </c:pt>
                <c:pt idx="65">
                  <c:v>7.2</c:v>
                </c:pt>
                <c:pt idx="66">
                  <c:v>12.8</c:v>
                </c:pt>
                <c:pt idx="67">
                  <c:v>6.6</c:v>
                </c:pt>
                <c:pt idx="68">
                  <c:v>6.6</c:v>
                </c:pt>
                <c:pt idx="69">
                  <c:v>16.2</c:v>
                </c:pt>
                <c:pt idx="70">
                  <c:v>53.1</c:v>
                </c:pt>
                <c:pt idx="71">
                  <c:v>73.8</c:v>
                </c:pt>
                <c:pt idx="72">
                  <c:v>67</c:v>
                </c:pt>
                <c:pt idx="73">
                  <c:v>57.7</c:v>
                </c:pt>
                <c:pt idx="74">
                  <c:v>6.3</c:v>
                </c:pt>
                <c:pt idx="75">
                  <c:v>4.7</c:v>
                </c:pt>
                <c:pt idx="76">
                  <c:v>4.9000000000000004</c:v>
                </c:pt>
                <c:pt idx="77">
                  <c:v>14.4</c:v>
                </c:pt>
                <c:pt idx="78">
                  <c:v>4.4000000000000004</c:v>
                </c:pt>
                <c:pt idx="79">
                  <c:v>21.9</c:v>
                </c:pt>
                <c:pt idx="80">
                  <c:v>21.3</c:v>
                </c:pt>
                <c:pt idx="81">
                  <c:v>8.6999999999999993</c:v>
                </c:pt>
                <c:pt idx="82">
                  <c:v>10.199999999999999</c:v>
                </c:pt>
                <c:pt idx="83">
                  <c:v>34.700000000000003</c:v>
                </c:pt>
                <c:pt idx="84">
                  <c:v>8.1999999999999993</c:v>
                </c:pt>
                <c:pt idx="85">
                  <c:v>8</c:v>
                </c:pt>
                <c:pt idx="86">
                  <c:v>19.899999999999999</c:v>
                </c:pt>
                <c:pt idx="87">
                  <c:v>40.9</c:v>
                </c:pt>
                <c:pt idx="88">
                  <c:v>20.3</c:v>
                </c:pt>
                <c:pt idx="89">
                  <c:v>11.4</c:v>
                </c:pt>
                <c:pt idx="90">
                  <c:v>8.3000000000000007</c:v>
                </c:pt>
                <c:pt idx="91">
                  <c:v>8.6999999999999993</c:v>
                </c:pt>
                <c:pt idx="92">
                  <c:v>7.6</c:v>
                </c:pt>
                <c:pt idx="93">
                  <c:v>29.9</c:v>
                </c:pt>
                <c:pt idx="94">
                  <c:v>53.8</c:v>
                </c:pt>
                <c:pt idx="95">
                  <c:v>45.5</c:v>
                </c:pt>
                <c:pt idx="96">
                  <c:v>17</c:v>
                </c:pt>
                <c:pt idx="97">
                  <c:v>18</c:v>
                </c:pt>
                <c:pt idx="98">
                  <c:v>41.8</c:v>
                </c:pt>
                <c:pt idx="99">
                  <c:v>100.5</c:v>
                </c:pt>
                <c:pt idx="100">
                  <c:v>72.400000000000006</c:v>
                </c:pt>
                <c:pt idx="101">
                  <c:v>101.2</c:v>
                </c:pt>
                <c:pt idx="102">
                  <c:v>87.5</c:v>
                </c:pt>
                <c:pt idx="103">
                  <c:v>49.6</c:v>
                </c:pt>
                <c:pt idx="104">
                  <c:v>36.9</c:v>
                </c:pt>
                <c:pt idx="105">
                  <c:v>38.5</c:v>
                </c:pt>
                <c:pt idx="106">
                  <c:v>29.1</c:v>
                </c:pt>
                <c:pt idx="107">
                  <c:v>34.200000000000003</c:v>
                </c:pt>
                <c:pt idx="108">
                  <c:v>50.1</c:v>
                </c:pt>
                <c:pt idx="109">
                  <c:v>44.2</c:v>
                </c:pt>
                <c:pt idx="110">
                  <c:v>65.599999999999994</c:v>
                </c:pt>
                <c:pt idx="111">
                  <c:v>57.8</c:v>
                </c:pt>
                <c:pt idx="112">
                  <c:v>45.3</c:v>
                </c:pt>
                <c:pt idx="113">
                  <c:v>48.7</c:v>
                </c:pt>
                <c:pt idx="114">
                  <c:v>15.5</c:v>
                </c:pt>
                <c:pt idx="115">
                  <c:v>11</c:v>
                </c:pt>
                <c:pt idx="116">
                  <c:v>11.3</c:v>
                </c:pt>
                <c:pt idx="117">
                  <c:v>11.5</c:v>
                </c:pt>
                <c:pt idx="118">
                  <c:v>11.9</c:v>
                </c:pt>
                <c:pt idx="119">
                  <c:v>13.1</c:v>
                </c:pt>
                <c:pt idx="120">
                  <c:v>17.3</c:v>
                </c:pt>
                <c:pt idx="121">
                  <c:v>17.399999999999999</c:v>
                </c:pt>
                <c:pt idx="122">
                  <c:v>26.3</c:v>
                </c:pt>
                <c:pt idx="123">
                  <c:v>7.5</c:v>
                </c:pt>
                <c:pt idx="124">
                  <c:v>8.1</c:v>
                </c:pt>
                <c:pt idx="125">
                  <c:v>8.1999999999999993</c:v>
                </c:pt>
                <c:pt idx="126">
                  <c:v>11.1</c:v>
                </c:pt>
                <c:pt idx="127">
                  <c:v>11.9</c:v>
                </c:pt>
                <c:pt idx="128">
                  <c:v>10.199999999999999</c:v>
                </c:pt>
                <c:pt idx="129">
                  <c:v>10.8</c:v>
                </c:pt>
                <c:pt idx="130">
                  <c:v>19.399999999999999</c:v>
                </c:pt>
                <c:pt idx="131">
                  <c:v>8.6</c:v>
                </c:pt>
                <c:pt idx="132">
                  <c:v>16.899999999999999</c:v>
                </c:pt>
                <c:pt idx="133">
                  <c:v>26.5</c:v>
                </c:pt>
                <c:pt idx="134">
                  <c:v>29.1</c:v>
                </c:pt>
                <c:pt idx="135">
                  <c:v>58.3</c:v>
                </c:pt>
                <c:pt idx="136">
                  <c:v>48.4</c:v>
                </c:pt>
                <c:pt idx="137">
                  <c:v>36.6</c:v>
                </c:pt>
                <c:pt idx="138">
                  <c:v>16.5</c:v>
                </c:pt>
                <c:pt idx="139">
                  <c:v>56.3</c:v>
                </c:pt>
                <c:pt idx="140">
                  <c:v>27.4</c:v>
                </c:pt>
                <c:pt idx="141">
                  <c:v>32</c:v>
                </c:pt>
                <c:pt idx="142">
                  <c:v>3.6</c:v>
                </c:pt>
                <c:pt idx="143">
                  <c:v>5</c:v>
                </c:pt>
                <c:pt idx="144">
                  <c:v>4.9000000000000004</c:v>
                </c:pt>
                <c:pt idx="145">
                  <c:v>4.9000000000000004</c:v>
                </c:pt>
                <c:pt idx="146">
                  <c:v>4.9000000000000004</c:v>
                </c:pt>
                <c:pt idx="147">
                  <c:v>4.9000000000000004</c:v>
                </c:pt>
                <c:pt idx="148">
                  <c:v>22.7</c:v>
                </c:pt>
                <c:pt idx="149">
                  <c:v>34.200000000000003</c:v>
                </c:pt>
                <c:pt idx="150">
                  <c:v>30.6</c:v>
                </c:pt>
                <c:pt idx="151">
                  <c:v>23.9</c:v>
                </c:pt>
                <c:pt idx="152">
                  <c:v>9.9</c:v>
                </c:pt>
                <c:pt idx="153">
                  <c:v>23.7</c:v>
                </c:pt>
                <c:pt idx="154">
                  <c:v>7.4</c:v>
                </c:pt>
                <c:pt idx="155">
                  <c:v>4.2</c:v>
                </c:pt>
                <c:pt idx="156">
                  <c:v>3.8</c:v>
                </c:pt>
                <c:pt idx="157">
                  <c:v>4</c:v>
                </c:pt>
                <c:pt idx="158">
                  <c:v>4</c:v>
                </c:pt>
                <c:pt idx="159">
                  <c:v>4.0999999999999996</c:v>
                </c:pt>
                <c:pt idx="160">
                  <c:v>3.3</c:v>
                </c:pt>
                <c:pt idx="161">
                  <c:v>17.7</c:v>
                </c:pt>
                <c:pt idx="162">
                  <c:v>40.5</c:v>
                </c:pt>
                <c:pt idx="163">
                  <c:v>50.6</c:v>
                </c:pt>
                <c:pt idx="164">
                  <c:v>38.6</c:v>
                </c:pt>
                <c:pt idx="165">
                  <c:v>21.8</c:v>
                </c:pt>
                <c:pt idx="166">
                  <c:v>15.7</c:v>
                </c:pt>
                <c:pt idx="167">
                  <c:v>18.5</c:v>
                </c:pt>
                <c:pt idx="168">
                  <c:v>10.199999999999999</c:v>
                </c:pt>
                <c:pt idx="169">
                  <c:v>16.100000000000001</c:v>
                </c:pt>
                <c:pt idx="170">
                  <c:v>3.8</c:v>
                </c:pt>
                <c:pt idx="171">
                  <c:v>3.6</c:v>
                </c:pt>
                <c:pt idx="172">
                  <c:v>3.5</c:v>
                </c:pt>
                <c:pt idx="173">
                  <c:v>3.4</c:v>
                </c:pt>
                <c:pt idx="174">
                  <c:v>3.5</c:v>
                </c:pt>
                <c:pt idx="175">
                  <c:v>3.9</c:v>
                </c:pt>
                <c:pt idx="176">
                  <c:v>3.9</c:v>
                </c:pt>
                <c:pt idx="177">
                  <c:v>3.1</c:v>
                </c:pt>
                <c:pt idx="178">
                  <c:v>3.8</c:v>
                </c:pt>
                <c:pt idx="179">
                  <c:v>3.7</c:v>
                </c:pt>
                <c:pt idx="180">
                  <c:v>3.8</c:v>
                </c:pt>
                <c:pt idx="181">
                  <c:v>3.9</c:v>
                </c:pt>
              </c:numCache>
            </c:numRef>
          </c:val>
          <c:smooth val="0"/>
          <c:extLst xmlns:c15="http://schemas.microsoft.com/office/drawing/2012/chart">
            <c:ext xmlns:c16="http://schemas.microsoft.com/office/drawing/2014/chart" uri="{C3380CC4-5D6E-409C-BE32-E72D297353CC}">
              <c16:uniqueId val="{00000000-CCA9-4AD7-BB90-9C3375B496B4}"/>
            </c:ext>
          </c:extLst>
        </c:ser>
        <c:ser>
          <c:idx val="1"/>
          <c:order val="1"/>
          <c:tx>
            <c:strRef>
              <c:f>'GB StorageFlows_Figure24'!$C$5</c:f>
              <c:strCache>
                <c:ptCount val="1"/>
                <c:pt idx="0">
                  <c:v>2025/26</c:v>
                </c:pt>
              </c:strCache>
            </c:strRef>
          </c:tx>
          <c:spPr>
            <a:ln w="19050" cap="rnd">
              <a:solidFill>
                <a:srgbClr val="AED952"/>
              </a:solidFill>
              <a:round/>
            </a:ln>
            <a:effectLst/>
          </c:spPr>
          <c:marker>
            <c:symbol val="none"/>
          </c:marker>
          <c:cat>
            <c:numRef>
              <c:f>'GB StorageFlows_Figure24'!$A$6:$A$187</c:f>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f>'GB StorageFlows_Figure24'!$C$6:$C$187</c:f>
              <c:numCache>
                <c:formatCode>0</c:formatCode>
                <c:ptCount val="182"/>
                <c:pt idx="0">
                  <c:v>13.34</c:v>
                </c:pt>
                <c:pt idx="1">
                  <c:v>0</c:v>
                </c:pt>
                <c:pt idx="2">
                  <c:v>0</c:v>
                </c:pt>
                <c:pt idx="3">
                  <c:v>2.0299999999999998</c:v>
                </c:pt>
                <c:pt idx="4">
                  <c:v>0</c:v>
                </c:pt>
                <c:pt idx="5">
                  <c:v>0</c:v>
                </c:pt>
                <c:pt idx="6">
                  <c:v>0.1</c:v>
                </c:pt>
                <c:pt idx="7">
                  <c:v>0</c:v>
                </c:pt>
                <c:pt idx="8">
                  <c:v>0.27</c:v>
                </c:pt>
                <c:pt idx="9">
                  <c:v>0</c:v>
                </c:pt>
                <c:pt idx="10">
                  <c:v>2.62</c:v>
                </c:pt>
                <c:pt idx="11">
                  <c:v>17.149999999999999</c:v>
                </c:pt>
                <c:pt idx="12">
                  <c:v>9.99</c:v>
                </c:pt>
                <c:pt idx="13">
                  <c:v>9.8800000000000008</c:v>
                </c:pt>
                <c:pt idx="14">
                  <c:v>11.79</c:v>
                </c:pt>
                <c:pt idx="15">
                  <c:v>3.69</c:v>
                </c:pt>
                <c:pt idx="16">
                  <c:v>2.75</c:v>
                </c:pt>
                <c:pt idx="17">
                  <c:v>0</c:v>
                </c:pt>
                <c:pt idx="18">
                  <c:v>0</c:v>
                </c:pt>
                <c:pt idx="19">
                  <c:v>0</c:v>
                </c:pt>
                <c:pt idx="20">
                  <c:v>0</c:v>
                </c:pt>
                <c:pt idx="21">
                  <c:v>3.04</c:v>
                </c:pt>
                <c:pt idx="22">
                  <c:v>0</c:v>
                </c:pt>
                <c:pt idx="23">
                  <c:v>0</c:v>
                </c:pt>
                <c:pt idx="24">
                  <c:v>1.05</c:v>
                </c:pt>
                <c:pt idx="25">
                  <c:v>15.47</c:v>
                </c:pt>
                <c:pt idx="26">
                  <c:v>1.78</c:v>
                </c:pt>
                <c:pt idx="27">
                  <c:v>0</c:v>
                </c:pt>
                <c:pt idx="28">
                  <c:v>42.49</c:v>
                </c:pt>
                <c:pt idx="29">
                  <c:v>25.34</c:v>
                </c:pt>
                <c:pt idx="30">
                  <c:v>2.88</c:v>
                </c:pt>
                <c:pt idx="31">
                  <c:v>0</c:v>
                </c:pt>
                <c:pt idx="32">
                  <c:v>0</c:v>
                </c:pt>
                <c:pt idx="33">
                  <c:v>0</c:v>
                </c:pt>
                <c:pt idx="34">
                  <c:v>0</c:v>
                </c:pt>
                <c:pt idx="35">
                  <c:v>0</c:v>
                </c:pt>
                <c:pt idx="36">
                  <c:v>0</c:v>
                </c:pt>
                <c:pt idx="37">
                  <c:v>13</c:v>
                </c:pt>
                <c:pt idx="38">
                  <c:v>0.71</c:v>
                </c:pt>
                <c:pt idx="39">
                  <c:v>1.08</c:v>
                </c:pt>
                <c:pt idx="40">
                  <c:v>0</c:v>
                </c:pt>
                <c:pt idx="41">
                  <c:v>0</c:v>
                </c:pt>
                <c:pt idx="42">
                  <c:v>0</c:v>
                </c:pt>
                <c:pt idx="43">
                  <c:v>0</c:v>
                </c:pt>
                <c:pt idx="44">
                  <c:v>2.58</c:v>
                </c:pt>
                <c:pt idx="45">
                  <c:v>0</c:v>
                </c:pt>
                <c:pt idx="46">
                  <c:v>0</c:v>
                </c:pt>
                <c:pt idx="47">
                  <c:v>19.440000000000001</c:v>
                </c:pt>
                <c:pt idx="48">
                  <c:v>39.229999999999997</c:v>
                </c:pt>
                <c:pt idx="49">
                  <c:v>32.130000000000003</c:v>
                </c:pt>
                <c:pt idx="50">
                  <c:v>57.14</c:v>
                </c:pt>
                <c:pt idx="51">
                  <c:v>53.63</c:v>
                </c:pt>
                <c:pt idx="52">
                  <c:v>19.329999999999998</c:v>
                </c:pt>
                <c:pt idx="53">
                  <c:v>0</c:v>
                </c:pt>
                <c:pt idx="54">
                  <c:v>32.33</c:v>
                </c:pt>
                <c:pt idx="55">
                  <c:v>54.65</c:v>
                </c:pt>
                <c:pt idx="56">
                  <c:v>44.43</c:v>
                </c:pt>
                <c:pt idx="57">
                  <c:v>0</c:v>
                </c:pt>
                <c:pt idx="58">
                  <c:v>2.06</c:v>
                </c:pt>
                <c:pt idx="59">
                  <c:v>4.1399999999999997</c:v>
                </c:pt>
                <c:pt idx="60">
                  <c:v>12.9</c:v>
                </c:pt>
                <c:pt idx="61">
                  <c:v>4.9000000000000004</c:v>
                </c:pt>
                <c:pt idx="62">
                  <c:v>20.89</c:v>
                </c:pt>
                <c:pt idx="63">
                  <c:v>43.95</c:v>
                </c:pt>
                <c:pt idx="64">
                  <c:v>36.340000000000003</c:v>
                </c:pt>
                <c:pt idx="65">
                  <c:v>50.5</c:v>
                </c:pt>
                <c:pt idx="66">
                  <c:v>0</c:v>
                </c:pt>
                <c:pt idx="67">
                  <c:v>1.67</c:v>
                </c:pt>
                <c:pt idx="68">
                  <c:v>0</c:v>
                </c:pt>
                <c:pt idx="69">
                  <c:v>0</c:v>
                </c:pt>
                <c:pt idx="70">
                  <c:v>0.8</c:v>
                </c:pt>
                <c:pt idx="71">
                  <c:v>0</c:v>
                </c:pt>
                <c:pt idx="72">
                  <c:v>9.01</c:v>
                </c:pt>
                <c:pt idx="73">
                  <c:v>0.42</c:v>
                </c:pt>
                <c:pt idx="74">
                  <c:v>0.42</c:v>
                </c:pt>
                <c:pt idx="75">
                  <c:v>7.54</c:v>
                </c:pt>
                <c:pt idx="76">
                  <c:v>17.25</c:v>
                </c:pt>
                <c:pt idx="77">
                  <c:v>7.77</c:v>
                </c:pt>
                <c:pt idx="78">
                  <c:v>0</c:v>
                </c:pt>
                <c:pt idx="79">
                  <c:v>0</c:v>
                </c:pt>
                <c:pt idx="80">
                  <c:v>2.83</c:v>
                </c:pt>
                <c:pt idx="81">
                  <c:v>0</c:v>
                </c:pt>
                <c:pt idx="82">
                  <c:v>0</c:v>
                </c:pt>
                <c:pt idx="83">
                  <c:v>1.41</c:v>
                </c:pt>
                <c:pt idx="84">
                  <c:v>5.55</c:v>
                </c:pt>
                <c:pt idx="85">
                  <c:v>0</c:v>
                </c:pt>
                <c:pt idx="86">
                  <c:v>16.29</c:v>
                </c:pt>
                <c:pt idx="87">
                  <c:v>3.16</c:v>
                </c:pt>
                <c:pt idx="88">
                  <c:v>21.36</c:v>
                </c:pt>
                <c:pt idx="89">
                  <c:v>15.51</c:v>
                </c:pt>
                <c:pt idx="90">
                  <c:v>29.2</c:v>
                </c:pt>
                <c:pt idx="91">
                  <c:v>26.39</c:v>
                </c:pt>
                <c:pt idx="92">
                  <c:v>10.97</c:v>
                </c:pt>
                <c:pt idx="93">
                  <c:v>12.39</c:v>
                </c:pt>
                <c:pt idx="94">
                  <c:v>11.34</c:v>
                </c:pt>
                <c:pt idx="95">
                  <c:v>51.05</c:v>
                </c:pt>
                <c:pt idx="96">
                  <c:v>86.26</c:v>
                </c:pt>
                <c:pt idx="97">
                  <c:v>73.849999999999994</c:v>
                </c:pt>
                <c:pt idx="98">
                  <c:v>42.41</c:v>
                </c:pt>
                <c:pt idx="99">
                  <c:v>36.33</c:v>
                </c:pt>
                <c:pt idx="100">
                  <c:v>22.34</c:v>
                </c:pt>
                <c:pt idx="101">
                  <c:v>43.15</c:v>
                </c:pt>
                <c:pt idx="102">
                  <c:v>18.420000000000002</c:v>
                </c:pt>
                <c:pt idx="103">
                  <c:v>11.8</c:v>
                </c:pt>
                <c:pt idx="104">
                  <c:v>12.31</c:v>
                </c:pt>
                <c:pt idx="105">
                  <c:v>25.42</c:v>
                </c:pt>
                <c:pt idx="106">
                  <c:v>12.91</c:v>
                </c:pt>
                <c:pt idx="107">
                  <c:v>17.13</c:v>
                </c:pt>
                <c:pt idx="108">
                  <c:v>5.36</c:v>
                </c:pt>
                <c:pt idx="109">
                  <c:v>5.27</c:v>
                </c:pt>
                <c:pt idx="110">
                  <c:v>10.130000000000001</c:v>
                </c:pt>
                <c:pt idx="111">
                  <c:v>6.38</c:v>
                </c:pt>
                <c:pt idx="112">
                  <c:v>4.5</c:v>
                </c:pt>
                <c:pt idx="113">
                  <c:v>5.8</c:v>
                </c:pt>
                <c:pt idx="114">
                  <c:v>5.76</c:v>
                </c:pt>
                <c:pt idx="115">
                  <c:v>5.51</c:v>
                </c:pt>
                <c:pt idx="116">
                  <c:v>9.5500000000000007</c:v>
                </c:pt>
                <c:pt idx="117">
                  <c:v>25.85</c:v>
                </c:pt>
                <c:pt idx="118">
                  <c:v>25.5</c:v>
                </c:pt>
                <c:pt idx="119">
                  <c:v>43.49</c:v>
                </c:pt>
                <c:pt idx="120">
                  <c:v>35.909999999999997</c:v>
                </c:pt>
                <c:pt idx="121">
                  <c:v>17.350000000000001</c:v>
                </c:pt>
                <c:pt idx="122">
                  <c:v>6.93</c:v>
                </c:pt>
                <c:pt idx="123">
                  <c:v>4.57</c:v>
                </c:pt>
                <c:pt idx="124">
                  <c:v>6.24</c:v>
                </c:pt>
                <c:pt idx="125">
                  <c:v>31.38</c:v>
                </c:pt>
                <c:pt idx="126">
                  <c:v>24.23</c:v>
                </c:pt>
                <c:pt idx="127">
                  <c:v>21.91</c:v>
                </c:pt>
                <c:pt idx="128">
                  <c:v>33.69</c:v>
                </c:pt>
                <c:pt idx="129">
                  <c:v>5.07</c:v>
                </c:pt>
                <c:pt idx="130">
                  <c:v>2.63</c:v>
                </c:pt>
                <c:pt idx="131">
                  <c:v>26.58</c:v>
                </c:pt>
                <c:pt idx="132">
                  <c:v>15.52</c:v>
                </c:pt>
                <c:pt idx="133">
                  <c:v>13.13</c:v>
                </c:pt>
                <c:pt idx="134">
                  <c:v>18.489999999999998</c:v>
                </c:pt>
                <c:pt idx="135">
                  <c:v>52.13</c:v>
                </c:pt>
                <c:pt idx="136">
                  <c:v>40.880000000000003</c:v>
                </c:pt>
                <c:pt idx="137">
                  <c:v>5.59</c:v>
                </c:pt>
                <c:pt idx="138">
                  <c:v>24.19</c:v>
                </c:pt>
                <c:pt idx="139">
                  <c:v>72.66</c:v>
                </c:pt>
                <c:pt idx="140">
                  <c:v>34.33</c:v>
                </c:pt>
                <c:pt idx="141">
                  <c:v>54.43</c:v>
                </c:pt>
                <c:pt idx="142">
                  <c:v>15.04</c:v>
                </c:pt>
                <c:pt idx="143">
                  <c:v>0</c:v>
                </c:pt>
                <c:pt idx="144">
                  <c:v>0</c:v>
                </c:pt>
                <c:pt idx="145">
                  <c:v>0.44</c:v>
                </c:pt>
                <c:pt idx="146">
                  <c:v>0.32</c:v>
                </c:pt>
                <c:pt idx="147">
                  <c:v>0</c:v>
                </c:pt>
                <c:pt idx="148">
                  <c:v>0</c:v>
                </c:pt>
                <c:pt idx="149">
                  <c:v>0.36</c:v>
                </c:pt>
                <c:pt idx="150">
                  <c:v>0</c:v>
                </c:pt>
                <c:pt idx="151">
                  <c:v>0.72</c:v>
                </c:pt>
                <c:pt idx="152">
                  <c:v>0.7</c:v>
                </c:pt>
                <c:pt idx="153">
                  <c:v>1.1100000000000001</c:v>
                </c:pt>
                <c:pt idx="154">
                  <c:v>0.97</c:v>
                </c:pt>
                <c:pt idx="155">
                  <c:v>0.6</c:v>
                </c:pt>
                <c:pt idx="156">
                  <c:v>10.69</c:v>
                </c:pt>
                <c:pt idx="157">
                  <c:v>0.45</c:v>
                </c:pt>
                <c:pt idx="158">
                  <c:v>0</c:v>
                </c:pt>
                <c:pt idx="159">
                  <c:v>9.36</c:v>
                </c:pt>
                <c:pt idx="160">
                  <c:v>2.35</c:v>
                </c:pt>
                <c:pt idx="161">
                  <c:v>2.33</c:v>
                </c:pt>
                <c:pt idx="162">
                  <c:v>3.04</c:v>
                </c:pt>
                <c:pt idx="163">
                  <c:v>6.27</c:v>
                </c:pt>
                <c:pt idx="164">
                  <c:v>2.81</c:v>
                </c:pt>
                <c:pt idx="165">
                  <c:v>0</c:v>
                </c:pt>
                <c:pt idx="166">
                  <c:v>3.09</c:v>
                </c:pt>
                <c:pt idx="167">
                  <c:v>7.0000000000000007E-2</c:v>
                </c:pt>
                <c:pt idx="168">
                  <c:v>2.15</c:v>
                </c:pt>
                <c:pt idx="169">
                  <c:v>1.57</c:v>
                </c:pt>
                <c:pt idx="170">
                  <c:v>9.34</c:v>
                </c:pt>
                <c:pt idx="171">
                  <c:v>0</c:v>
                </c:pt>
                <c:pt idx="172">
                  <c:v>0</c:v>
                </c:pt>
                <c:pt idx="173">
                  <c:v>6.7</c:v>
                </c:pt>
                <c:pt idx="174">
                  <c:v>0.94</c:v>
                </c:pt>
                <c:pt idx="175">
                  <c:v>0</c:v>
                </c:pt>
                <c:pt idx="176">
                  <c:v>22.68</c:v>
                </c:pt>
                <c:pt idx="177">
                  <c:v>7.86</c:v>
                </c:pt>
                <c:pt idx="178">
                  <c:v>0.79</c:v>
                </c:pt>
                <c:pt idx="179">
                  <c:v>5.47</c:v>
                </c:pt>
                <c:pt idx="180">
                  <c:v>0.01</c:v>
                </c:pt>
                <c:pt idx="181">
                  <c:v>3.24</c:v>
                </c:pt>
              </c:numCache>
            </c:numRef>
          </c:val>
          <c:smooth val="0"/>
          <c:extLst xmlns:c15="http://schemas.microsoft.com/office/drawing/2012/chart">
            <c:ext xmlns:c16="http://schemas.microsoft.com/office/drawing/2014/chart" uri="{C3380CC4-5D6E-409C-BE32-E72D297353CC}">
              <c16:uniqueId val="{00000001-CCA9-4AD7-BB90-9C3375B496B4}"/>
            </c:ext>
          </c:extLst>
        </c:ser>
        <c:dLbls>
          <c:showLegendKey val="0"/>
          <c:showVal val="0"/>
          <c:showCatName val="0"/>
          <c:showSerName val="0"/>
          <c:showPercent val="0"/>
          <c:showBubbleSize val="0"/>
        </c:dLbls>
        <c:smooth val="0"/>
        <c:axId val="1613346864"/>
        <c:axId val="1613341584"/>
        <c:extLst>
          <c:ext xmlns:c15="http://schemas.microsoft.com/office/drawing/2012/chart" uri="{02D57815-91ED-43cb-92C2-25804820EDAC}">
            <c15:filteredLineSeries>
              <c15:ser>
                <c:idx val="2"/>
                <c:order val="2"/>
                <c:tx>
                  <c:strRef>
                    <c:extLst>
                      <c:ext uri="{02D57815-91ED-43cb-92C2-25804820EDAC}">
                        <c15:formulaRef>
                          <c15:sqref>'GB StorageFlows_Figure24'!$D$5</c15:sqref>
                        </c15:formulaRef>
                      </c:ext>
                    </c:extLst>
                    <c:strCache>
                      <c:ptCount val="1"/>
                      <c:pt idx="0">
                        <c:v> 2024/25</c:v>
                      </c:pt>
                    </c:strCache>
                  </c:strRef>
                </c:tx>
                <c:spPr>
                  <a:ln w="28575" cap="rnd">
                    <a:solidFill>
                      <a:schemeClr val="accent3"/>
                    </a:solidFill>
                    <a:round/>
                  </a:ln>
                  <a:effectLst/>
                </c:spPr>
                <c:marker>
                  <c:symbol val="none"/>
                </c:marker>
                <c:cat>
                  <c:numRef>
                    <c:extLst>
                      <c:ext uri="{02D57815-91ED-43cb-92C2-25804820EDAC}">
                        <c15:formulaRef>
                          <c15:sqref>'GB StorageFlows_Figure24'!$A$6:$A$187</c15:sqref>
                        </c15:formulaRef>
                      </c:ext>
                    </c:extLst>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extLst>
                      <c:ext uri="{02D57815-91ED-43cb-92C2-25804820EDAC}">
                        <c15:formulaRef>
                          <c15:sqref>'GB StorageFlows_Figure24'!$D$6:$D$187</c15:sqref>
                        </c15:formulaRef>
                      </c:ext>
                    </c:extLst>
                    <c:numCache>
                      <c:formatCode>0.0</c:formatCode>
                      <c:ptCount val="182"/>
                      <c:pt idx="0">
                        <c:v>7.2</c:v>
                      </c:pt>
                      <c:pt idx="1">
                        <c:v>11.600000000000001</c:v>
                      </c:pt>
                      <c:pt idx="2">
                        <c:v>11.600000000000001</c:v>
                      </c:pt>
                      <c:pt idx="3">
                        <c:v>11.600000000000001</c:v>
                      </c:pt>
                      <c:pt idx="4">
                        <c:v>11.600000000000001</c:v>
                      </c:pt>
                      <c:pt idx="5">
                        <c:v>11.600000000000001</c:v>
                      </c:pt>
                      <c:pt idx="6">
                        <c:v>11.600000000000001</c:v>
                      </c:pt>
                      <c:pt idx="7">
                        <c:v>11.600000000000001</c:v>
                      </c:pt>
                      <c:pt idx="8">
                        <c:v>11.600000000000001</c:v>
                      </c:pt>
                      <c:pt idx="9">
                        <c:v>15.700000000000001</c:v>
                      </c:pt>
                      <c:pt idx="10">
                        <c:v>38.700000000000003</c:v>
                      </c:pt>
                      <c:pt idx="11">
                        <c:v>38.700000000000003</c:v>
                      </c:pt>
                      <c:pt idx="12">
                        <c:v>66.5</c:v>
                      </c:pt>
                      <c:pt idx="13">
                        <c:v>100.3</c:v>
                      </c:pt>
                      <c:pt idx="14">
                        <c:v>105.6</c:v>
                      </c:pt>
                      <c:pt idx="15">
                        <c:v>105.6</c:v>
                      </c:pt>
                      <c:pt idx="16">
                        <c:v>105.6</c:v>
                      </c:pt>
                      <c:pt idx="17">
                        <c:v>105.6</c:v>
                      </c:pt>
                      <c:pt idx="18">
                        <c:v>105.6</c:v>
                      </c:pt>
                      <c:pt idx="19">
                        <c:v>105.6</c:v>
                      </c:pt>
                      <c:pt idx="20">
                        <c:v>105.6</c:v>
                      </c:pt>
                      <c:pt idx="21">
                        <c:v>107.3</c:v>
                      </c:pt>
                      <c:pt idx="22">
                        <c:v>107.3</c:v>
                      </c:pt>
                      <c:pt idx="23">
                        <c:v>107.3</c:v>
                      </c:pt>
                      <c:pt idx="24">
                        <c:v>107.3</c:v>
                      </c:pt>
                      <c:pt idx="25">
                        <c:v>107.3</c:v>
                      </c:pt>
                      <c:pt idx="26">
                        <c:v>107.3</c:v>
                      </c:pt>
                      <c:pt idx="27">
                        <c:v>107.3</c:v>
                      </c:pt>
                      <c:pt idx="28">
                        <c:v>117.2</c:v>
                      </c:pt>
                      <c:pt idx="29">
                        <c:v>122.4</c:v>
                      </c:pt>
                      <c:pt idx="30">
                        <c:v>125.80000000000001</c:v>
                      </c:pt>
                      <c:pt idx="31">
                        <c:v>129.9</c:v>
                      </c:pt>
                      <c:pt idx="32">
                        <c:v>129.9</c:v>
                      </c:pt>
                      <c:pt idx="33">
                        <c:v>129.9</c:v>
                      </c:pt>
                      <c:pt idx="34">
                        <c:v>159.80000000000001</c:v>
                      </c:pt>
                      <c:pt idx="35">
                        <c:v>194.60000000000002</c:v>
                      </c:pt>
                      <c:pt idx="36">
                        <c:v>222.40000000000003</c:v>
                      </c:pt>
                      <c:pt idx="37">
                        <c:v>222.40000000000003</c:v>
                      </c:pt>
                      <c:pt idx="38">
                        <c:v>231.10000000000002</c:v>
                      </c:pt>
                      <c:pt idx="39">
                        <c:v>235.70000000000002</c:v>
                      </c:pt>
                      <c:pt idx="40">
                        <c:v>242.50000000000003</c:v>
                      </c:pt>
                      <c:pt idx="41">
                        <c:v>250.90000000000003</c:v>
                      </c:pt>
                      <c:pt idx="42">
                        <c:v>273.90000000000003</c:v>
                      </c:pt>
                      <c:pt idx="43">
                        <c:v>298.50000000000006</c:v>
                      </c:pt>
                      <c:pt idx="44">
                        <c:v>311.90000000000003</c:v>
                      </c:pt>
                      <c:pt idx="45">
                        <c:v>318.70000000000005</c:v>
                      </c:pt>
                      <c:pt idx="46">
                        <c:v>319.70000000000005</c:v>
                      </c:pt>
                      <c:pt idx="47">
                        <c:v>322.50000000000006</c:v>
                      </c:pt>
                      <c:pt idx="48">
                        <c:v>339.10000000000008</c:v>
                      </c:pt>
                      <c:pt idx="49">
                        <c:v>362.2000000000001</c:v>
                      </c:pt>
                      <c:pt idx="50">
                        <c:v>403.7000000000001</c:v>
                      </c:pt>
                      <c:pt idx="51">
                        <c:v>474.40000000000009</c:v>
                      </c:pt>
                      <c:pt idx="52">
                        <c:v>522.10000000000014</c:v>
                      </c:pt>
                      <c:pt idx="53">
                        <c:v>531.90000000000009</c:v>
                      </c:pt>
                      <c:pt idx="54">
                        <c:v>534.30000000000007</c:v>
                      </c:pt>
                      <c:pt idx="55">
                        <c:v>539.00000000000011</c:v>
                      </c:pt>
                      <c:pt idx="56">
                        <c:v>588.80000000000007</c:v>
                      </c:pt>
                      <c:pt idx="57">
                        <c:v>649.50000000000011</c:v>
                      </c:pt>
                      <c:pt idx="58">
                        <c:v>713.20000000000016</c:v>
                      </c:pt>
                      <c:pt idx="59">
                        <c:v>729.9000000000002</c:v>
                      </c:pt>
                      <c:pt idx="60">
                        <c:v>736.10000000000025</c:v>
                      </c:pt>
                      <c:pt idx="61">
                        <c:v>743.9000000000002</c:v>
                      </c:pt>
                      <c:pt idx="62">
                        <c:v>757.10000000000025</c:v>
                      </c:pt>
                      <c:pt idx="63">
                        <c:v>802.4000000000002</c:v>
                      </c:pt>
                      <c:pt idx="64">
                        <c:v>838.20000000000016</c:v>
                      </c:pt>
                      <c:pt idx="65">
                        <c:v>845.4000000000002</c:v>
                      </c:pt>
                      <c:pt idx="66">
                        <c:v>858.20000000000016</c:v>
                      </c:pt>
                      <c:pt idx="67">
                        <c:v>864.80000000000018</c:v>
                      </c:pt>
                      <c:pt idx="68">
                        <c:v>871.4000000000002</c:v>
                      </c:pt>
                      <c:pt idx="69">
                        <c:v>887.60000000000025</c:v>
                      </c:pt>
                      <c:pt idx="70">
                        <c:v>940.70000000000027</c:v>
                      </c:pt>
                      <c:pt idx="71">
                        <c:v>1014.5000000000002</c:v>
                      </c:pt>
                      <c:pt idx="72">
                        <c:v>1081.5000000000002</c:v>
                      </c:pt>
                      <c:pt idx="73">
                        <c:v>1139.2000000000003</c:v>
                      </c:pt>
                      <c:pt idx="74">
                        <c:v>1145.5000000000002</c:v>
                      </c:pt>
                      <c:pt idx="75">
                        <c:v>1150.2000000000003</c:v>
                      </c:pt>
                      <c:pt idx="76">
                        <c:v>1155.1000000000004</c:v>
                      </c:pt>
                      <c:pt idx="77">
                        <c:v>1169.5000000000005</c:v>
                      </c:pt>
                      <c:pt idx="78">
                        <c:v>1173.9000000000005</c:v>
                      </c:pt>
                      <c:pt idx="79">
                        <c:v>1195.8000000000006</c:v>
                      </c:pt>
                      <c:pt idx="80">
                        <c:v>1217.1000000000006</c:v>
                      </c:pt>
                      <c:pt idx="81">
                        <c:v>1225.8000000000006</c:v>
                      </c:pt>
                      <c:pt idx="82">
                        <c:v>1236.0000000000007</c:v>
                      </c:pt>
                      <c:pt idx="83">
                        <c:v>1270.7000000000007</c:v>
                      </c:pt>
                      <c:pt idx="84">
                        <c:v>1278.9000000000008</c:v>
                      </c:pt>
                      <c:pt idx="85">
                        <c:v>1286.9000000000008</c:v>
                      </c:pt>
                      <c:pt idx="86">
                        <c:v>1306.8000000000009</c:v>
                      </c:pt>
                      <c:pt idx="87">
                        <c:v>1347.700000000001</c:v>
                      </c:pt>
                      <c:pt idx="88">
                        <c:v>1368.0000000000009</c:v>
                      </c:pt>
                      <c:pt idx="89">
                        <c:v>1379.400000000001</c:v>
                      </c:pt>
                      <c:pt idx="90">
                        <c:v>1387.700000000001</c:v>
                      </c:pt>
                      <c:pt idx="91">
                        <c:v>1396.400000000001</c:v>
                      </c:pt>
                      <c:pt idx="92">
                        <c:v>1404.0000000000009</c:v>
                      </c:pt>
                      <c:pt idx="93">
                        <c:v>1433.900000000001</c:v>
                      </c:pt>
                      <c:pt idx="94">
                        <c:v>1487.700000000001</c:v>
                      </c:pt>
                      <c:pt idx="95">
                        <c:v>1533.200000000001</c:v>
                      </c:pt>
                      <c:pt idx="96">
                        <c:v>1550.200000000001</c:v>
                      </c:pt>
                      <c:pt idx="97">
                        <c:v>1568.200000000001</c:v>
                      </c:pt>
                      <c:pt idx="98">
                        <c:v>1610.0000000000009</c:v>
                      </c:pt>
                      <c:pt idx="99">
                        <c:v>1710.5000000000009</c:v>
                      </c:pt>
                      <c:pt idx="100">
                        <c:v>1782.900000000001</c:v>
                      </c:pt>
                      <c:pt idx="101">
                        <c:v>1884.100000000001</c:v>
                      </c:pt>
                      <c:pt idx="102">
                        <c:v>1971.600000000001</c:v>
                      </c:pt>
                      <c:pt idx="103">
                        <c:v>2021.200000000001</c:v>
                      </c:pt>
                      <c:pt idx="104">
                        <c:v>2058.1000000000008</c:v>
                      </c:pt>
                      <c:pt idx="105">
                        <c:v>2096.6000000000008</c:v>
                      </c:pt>
                      <c:pt idx="106">
                        <c:v>2125.7000000000007</c:v>
                      </c:pt>
                      <c:pt idx="107">
                        <c:v>2159.9000000000005</c:v>
                      </c:pt>
                      <c:pt idx="108">
                        <c:v>2210.0000000000005</c:v>
                      </c:pt>
                      <c:pt idx="109">
                        <c:v>2254.2000000000003</c:v>
                      </c:pt>
                      <c:pt idx="110">
                        <c:v>2319.8000000000002</c:v>
                      </c:pt>
                      <c:pt idx="111">
                        <c:v>2377.6000000000004</c:v>
                      </c:pt>
                      <c:pt idx="112">
                        <c:v>2422.9000000000005</c:v>
                      </c:pt>
                      <c:pt idx="113">
                        <c:v>2471.6000000000004</c:v>
                      </c:pt>
                      <c:pt idx="114">
                        <c:v>2487.1000000000004</c:v>
                      </c:pt>
                      <c:pt idx="115">
                        <c:v>2498.1000000000004</c:v>
                      </c:pt>
                      <c:pt idx="116">
                        <c:v>2509.4000000000005</c:v>
                      </c:pt>
                      <c:pt idx="117">
                        <c:v>2520.9000000000005</c:v>
                      </c:pt>
                      <c:pt idx="118">
                        <c:v>2532.8000000000006</c:v>
                      </c:pt>
                      <c:pt idx="119">
                        <c:v>2545.9000000000005</c:v>
                      </c:pt>
                      <c:pt idx="120">
                        <c:v>2563.2000000000007</c:v>
                      </c:pt>
                      <c:pt idx="121">
                        <c:v>2580.6000000000008</c:v>
                      </c:pt>
                      <c:pt idx="122">
                        <c:v>2606.900000000001</c:v>
                      </c:pt>
                      <c:pt idx="123">
                        <c:v>2614.400000000001</c:v>
                      </c:pt>
                      <c:pt idx="124">
                        <c:v>2622.5000000000009</c:v>
                      </c:pt>
                      <c:pt idx="125">
                        <c:v>2630.7000000000007</c:v>
                      </c:pt>
                      <c:pt idx="126">
                        <c:v>2641.8000000000006</c:v>
                      </c:pt>
                      <c:pt idx="127">
                        <c:v>2653.7000000000007</c:v>
                      </c:pt>
                      <c:pt idx="128">
                        <c:v>2663.9000000000005</c:v>
                      </c:pt>
                      <c:pt idx="129">
                        <c:v>2674.7000000000007</c:v>
                      </c:pt>
                      <c:pt idx="130">
                        <c:v>2694.1000000000008</c:v>
                      </c:pt>
                      <c:pt idx="131">
                        <c:v>2702.7000000000007</c:v>
                      </c:pt>
                      <c:pt idx="132">
                        <c:v>2719.6000000000008</c:v>
                      </c:pt>
                      <c:pt idx="133">
                        <c:v>2746.1000000000008</c:v>
                      </c:pt>
                      <c:pt idx="134">
                        <c:v>2775.2000000000007</c:v>
                      </c:pt>
                      <c:pt idx="135">
                        <c:v>2833.5000000000009</c:v>
                      </c:pt>
                      <c:pt idx="136">
                        <c:v>2881.900000000001</c:v>
                      </c:pt>
                      <c:pt idx="137">
                        <c:v>2918.5000000000009</c:v>
                      </c:pt>
                      <c:pt idx="138">
                        <c:v>2935.0000000000009</c:v>
                      </c:pt>
                      <c:pt idx="139">
                        <c:v>2991.3000000000011</c:v>
                      </c:pt>
                      <c:pt idx="140">
                        <c:v>3018.7000000000012</c:v>
                      </c:pt>
                      <c:pt idx="141">
                        <c:v>3050.7000000000012</c:v>
                      </c:pt>
                      <c:pt idx="142">
                        <c:v>3054.3000000000011</c:v>
                      </c:pt>
                      <c:pt idx="143">
                        <c:v>3059.3000000000011</c:v>
                      </c:pt>
                      <c:pt idx="144">
                        <c:v>3064.2000000000012</c:v>
                      </c:pt>
                      <c:pt idx="145">
                        <c:v>3069.1000000000013</c:v>
                      </c:pt>
                      <c:pt idx="146">
                        <c:v>3074.0000000000014</c:v>
                      </c:pt>
                      <c:pt idx="147">
                        <c:v>3078.9000000000015</c:v>
                      </c:pt>
                      <c:pt idx="148">
                        <c:v>3101.6000000000013</c:v>
                      </c:pt>
                      <c:pt idx="149">
                        <c:v>3135.8000000000011</c:v>
                      </c:pt>
                      <c:pt idx="150">
                        <c:v>3166.400000000001</c:v>
                      </c:pt>
                      <c:pt idx="151">
                        <c:v>3190.3000000000011</c:v>
                      </c:pt>
                      <c:pt idx="152">
                        <c:v>3200.2000000000012</c:v>
                      </c:pt>
                      <c:pt idx="153">
                        <c:v>3223.900000000001</c:v>
                      </c:pt>
                      <c:pt idx="154">
                        <c:v>3231.3000000000011</c:v>
                      </c:pt>
                      <c:pt idx="155">
                        <c:v>3235.5000000000009</c:v>
                      </c:pt>
                      <c:pt idx="156">
                        <c:v>3239.3000000000011</c:v>
                      </c:pt>
                      <c:pt idx="157">
                        <c:v>3243.3000000000011</c:v>
                      </c:pt>
                      <c:pt idx="158">
                        <c:v>3247.3000000000011</c:v>
                      </c:pt>
                      <c:pt idx="159">
                        <c:v>3251.400000000001</c:v>
                      </c:pt>
                      <c:pt idx="160">
                        <c:v>3254.7000000000012</c:v>
                      </c:pt>
                      <c:pt idx="161">
                        <c:v>3272.400000000001</c:v>
                      </c:pt>
                      <c:pt idx="162">
                        <c:v>3312.900000000001</c:v>
                      </c:pt>
                      <c:pt idx="163">
                        <c:v>3363.5000000000009</c:v>
                      </c:pt>
                      <c:pt idx="164">
                        <c:v>3402.1000000000008</c:v>
                      </c:pt>
                      <c:pt idx="165">
                        <c:v>3423.900000000001</c:v>
                      </c:pt>
                      <c:pt idx="166">
                        <c:v>3439.6000000000008</c:v>
                      </c:pt>
                      <c:pt idx="167">
                        <c:v>3458.1000000000008</c:v>
                      </c:pt>
                      <c:pt idx="168">
                        <c:v>3468.3000000000006</c:v>
                      </c:pt>
                      <c:pt idx="169">
                        <c:v>3484.4000000000005</c:v>
                      </c:pt>
                      <c:pt idx="170">
                        <c:v>3488.2000000000007</c:v>
                      </c:pt>
                      <c:pt idx="171">
                        <c:v>3491.8000000000006</c:v>
                      </c:pt>
                      <c:pt idx="172">
                        <c:v>3495.3000000000006</c:v>
                      </c:pt>
                      <c:pt idx="173">
                        <c:v>3498.7000000000007</c:v>
                      </c:pt>
                      <c:pt idx="174">
                        <c:v>3502.2000000000007</c:v>
                      </c:pt>
                      <c:pt idx="175">
                        <c:v>3506.1000000000008</c:v>
                      </c:pt>
                      <c:pt idx="176">
                        <c:v>3510.0000000000009</c:v>
                      </c:pt>
                      <c:pt idx="177">
                        <c:v>3513.1000000000008</c:v>
                      </c:pt>
                      <c:pt idx="178">
                        <c:v>3516.900000000001</c:v>
                      </c:pt>
                      <c:pt idx="179">
                        <c:v>3520.6000000000008</c:v>
                      </c:pt>
                      <c:pt idx="180">
                        <c:v>3524.400000000001</c:v>
                      </c:pt>
                      <c:pt idx="181">
                        <c:v>3528.3000000000011</c:v>
                      </c:pt>
                    </c:numCache>
                  </c:numRef>
                </c:val>
                <c:smooth val="0"/>
                <c:extLst>
                  <c:ext xmlns:c16="http://schemas.microsoft.com/office/drawing/2014/chart" uri="{C3380CC4-5D6E-409C-BE32-E72D297353CC}">
                    <c16:uniqueId val="{00000002-CCA9-4AD7-BB90-9C3375B496B4}"/>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'GB StorageFlows_Figure24'!$E$5</c15:sqref>
                        </c15:formulaRef>
                      </c:ext>
                    </c:extLst>
                    <c:strCache>
                      <c:ptCount val="1"/>
                      <c:pt idx="0">
                        <c:v> 2025/26</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'GB StorageFlows_Figure24'!$A$6:$A$187</c15:sqref>
                        </c15:formulaRef>
                      </c:ext>
                    </c:extLst>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extLst xmlns:c15="http://schemas.microsoft.com/office/drawing/2012/chart">
                      <c:ext xmlns:c15="http://schemas.microsoft.com/office/drawing/2012/chart" uri="{02D57815-91ED-43cb-92C2-25804820EDAC}">
                        <c15:formulaRef>
                          <c15:sqref>'GB StorageFlows_Figure24'!$E$6:$E$187</c15:sqref>
                        </c15:formulaRef>
                      </c:ext>
                    </c:extLst>
                    <c:numCache>
                      <c:formatCode>0</c:formatCode>
                      <c:ptCount val="182"/>
                      <c:pt idx="0">
                        <c:v>13.34</c:v>
                      </c:pt>
                      <c:pt idx="1">
                        <c:v>13.34</c:v>
                      </c:pt>
                      <c:pt idx="2">
                        <c:v>13.34</c:v>
                      </c:pt>
                      <c:pt idx="3">
                        <c:v>15.37</c:v>
                      </c:pt>
                      <c:pt idx="4">
                        <c:v>15.37</c:v>
                      </c:pt>
                      <c:pt idx="5">
                        <c:v>15.37</c:v>
                      </c:pt>
                      <c:pt idx="6">
                        <c:v>15.469999999999999</c:v>
                      </c:pt>
                      <c:pt idx="7">
                        <c:v>15.469999999999999</c:v>
                      </c:pt>
                      <c:pt idx="8">
                        <c:v>15.739999999999998</c:v>
                      </c:pt>
                      <c:pt idx="9">
                        <c:v>15.739999999999998</c:v>
                      </c:pt>
                      <c:pt idx="10">
                        <c:v>18.36</c:v>
                      </c:pt>
                      <c:pt idx="11">
                        <c:v>35.51</c:v>
                      </c:pt>
                      <c:pt idx="12">
                        <c:v>45.5</c:v>
                      </c:pt>
                      <c:pt idx="13">
                        <c:v>55.38</c:v>
                      </c:pt>
                      <c:pt idx="14">
                        <c:v>67.17</c:v>
                      </c:pt>
                      <c:pt idx="15">
                        <c:v>70.86</c:v>
                      </c:pt>
                      <c:pt idx="16">
                        <c:v>73.61</c:v>
                      </c:pt>
                      <c:pt idx="17">
                        <c:v>73.61</c:v>
                      </c:pt>
                      <c:pt idx="18">
                        <c:v>73.61</c:v>
                      </c:pt>
                      <c:pt idx="19">
                        <c:v>73.61</c:v>
                      </c:pt>
                      <c:pt idx="20">
                        <c:v>73.61</c:v>
                      </c:pt>
                      <c:pt idx="21">
                        <c:v>76.650000000000006</c:v>
                      </c:pt>
                      <c:pt idx="22">
                        <c:v>76.650000000000006</c:v>
                      </c:pt>
                      <c:pt idx="23">
                        <c:v>76.650000000000006</c:v>
                      </c:pt>
                      <c:pt idx="24">
                        <c:v>77.7</c:v>
                      </c:pt>
                      <c:pt idx="25">
                        <c:v>93.17</c:v>
                      </c:pt>
                      <c:pt idx="26">
                        <c:v>94.95</c:v>
                      </c:pt>
                      <c:pt idx="27">
                        <c:v>94.95</c:v>
                      </c:pt>
                      <c:pt idx="28">
                        <c:v>137.44</c:v>
                      </c:pt>
                      <c:pt idx="29">
                        <c:v>162.78</c:v>
                      </c:pt>
                      <c:pt idx="30">
                        <c:v>165.66</c:v>
                      </c:pt>
                      <c:pt idx="31">
                        <c:v>165.66</c:v>
                      </c:pt>
                      <c:pt idx="32">
                        <c:v>165.66</c:v>
                      </c:pt>
                      <c:pt idx="33">
                        <c:v>165.66</c:v>
                      </c:pt>
                      <c:pt idx="34">
                        <c:v>165.66</c:v>
                      </c:pt>
                      <c:pt idx="35">
                        <c:v>165.66</c:v>
                      </c:pt>
                      <c:pt idx="36">
                        <c:v>165.66</c:v>
                      </c:pt>
                      <c:pt idx="37">
                        <c:v>178.66</c:v>
                      </c:pt>
                      <c:pt idx="38">
                        <c:v>179.37</c:v>
                      </c:pt>
                      <c:pt idx="39">
                        <c:v>180.45000000000002</c:v>
                      </c:pt>
                      <c:pt idx="40">
                        <c:v>180.45000000000002</c:v>
                      </c:pt>
                      <c:pt idx="41">
                        <c:v>180.45000000000002</c:v>
                      </c:pt>
                      <c:pt idx="42">
                        <c:v>180.45000000000002</c:v>
                      </c:pt>
                      <c:pt idx="43">
                        <c:v>180.45000000000002</c:v>
                      </c:pt>
                      <c:pt idx="44">
                        <c:v>183.03000000000003</c:v>
                      </c:pt>
                      <c:pt idx="45">
                        <c:v>183.03000000000003</c:v>
                      </c:pt>
                      <c:pt idx="46">
                        <c:v>183.03000000000003</c:v>
                      </c:pt>
                      <c:pt idx="47">
                        <c:v>202.47000000000003</c:v>
                      </c:pt>
                      <c:pt idx="48">
                        <c:v>241.70000000000002</c:v>
                      </c:pt>
                      <c:pt idx="49">
                        <c:v>273.83000000000004</c:v>
                      </c:pt>
                      <c:pt idx="50">
                        <c:v>330.97</c:v>
                      </c:pt>
                      <c:pt idx="51">
                        <c:v>384.6</c:v>
                      </c:pt>
                      <c:pt idx="52">
                        <c:v>403.93</c:v>
                      </c:pt>
                      <c:pt idx="53">
                        <c:v>403.93</c:v>
                      </c:pt>
                      <c:pt idx="54">
                        <c:v>436.26</c:v>
                      </c:pt>
                      <c:pt idx="55">
                        <c:v>490.90999999999997</c:v>
                      </c:pt>
                      <c:pt idx="56">
                        <c:v>535.33999999999992</c:v>
                      </c:pt>
                      <c:pt idx="57">
                        <c:v>535.33999999999992</c:v>
                      </c:pt>
                      <c:pt idx="58">
                        <c:v>537.39999999999986</c:v>
                      </c:pt>
                      <c:pt idx="59">
                        <c:v>541.53999999999985</c:v>
                      </c:pt>
                      <c:pt idx="60">
                        <c:v>554.43999999999983</c:v>
                      </c:pt>
                      <c:pt idx="61">
                        <c:v>559.3399999999998</c:v>
                      </c:pt>
                      <c:pt idx="62">
                        <c:v>580.22999999999979</c:v>
                      </c:pt>
                      <c:pt idx="63">
                        <c:v>624.17999999999984</c:v>
                      </c:pt>
                      <c:pt idx="64">
                        <c:v>660.51999999999987</c:v>
                      </c:pt>
                      <c:pt idx="65">
                        <c:v>711.01999999999987</c:v>
                      </c:pt>
                      <c:pt idx="66">
                        <c:v>711.01999999999987</c:v>
                      </c:pt>
                      <c:pt idx="67">
                        <c:v>712.68999999999983</c:v>
                      </c:pt>
                      <c:pt idx="68">
                        <c:v>712.68999999999983</c:v>
                      </c:pt>
                      <c:pt idx="69">
                        <c:v>712.68999999999983</c:v>
                      </c:pt>
                      <c:pt idx="70">
                        <c:v>713.48999999999978</c:v>
                      </c:pt>
                      <c:pt idx="71">
                        <c:v>713.48999999999978</c:v>
                      </c:pt>
                      <c:pt idx="72">
                        <c:v>722.49999999999977</c:v>
                      </c:pt>
                      <c:pt idx="73">
                        <c:v>722.91999999999973</c:v>
                      </c:pt>
                      <c:pt idx="74">
                        <c:v>723.33999999999969</c:v>
                      </c:pt>
                      <c:pt idx="75">
                        <c:v>730.87999999999965</c:v>
                      </c:pt>
                      <c:pt idx="76">
                        <c:v>748.12999999999965</c:v>
                      </c:pt>
                      <c:pt idx="77">
                        <c:v>755.89999999999964</c:v>
                      </c:pt>
                      <c:pt idx="78">
                        <c:v>755.89999999999964</c:v>
                      </c:pt>
                      <c:pt idx="79">
                        <c:v>755.89999999999964</c:v>
                      </c:pt>
                      <c:pt idx="80">
                        <c:v>758.72999999999968</c:v>
                      </c:pt>
                      <c:pt idx="81">
                        <c:v>758.72999999999968</c:v>
                      </c:pt>
                      <c:pt idx="82">
                        <c:v>758.72999999999968</c:v>
                      </c:pt>
                      <c:pt idx="83">
                        <c:v>760.13999999999965</c:v>
                      </c:pt>
                      <c:pt idx="84">
                        <c:v>765.6899999999996</c:v>
                      </c:pt>
                      <c:pt idx="85">
                        <c:v>765.6899999999996</c:v>
                      </c:pt>
                      <c:pt idx="86">
                        <c:v>781.97999999999956</c:v>
                      </c:pt>
                      <c:pt idx="87">
                        <c:v>785.13999999999953</c:v>
                      </c:pt>
                      <c:pt idx="88">
                        <c:v>806.49999999999955</c:v>
                      </c:pt>
                      <c:pt idx="89">
                        <c:v>822.00999999999954</c:v>
                      </c:pt>
                      <c:pt idx="90">
                        <c:v>851.20999999999958</c:v>
                      </c:pt>
                      <c:pt idx="91">
                        <c:v>877.59999999999957</c:v>
                      </c:pt>
                      <c:pt idx="92">
                        <c:v>888.5699999999996</c:v>
                      </c:pt>
                      <c:pt idx="93">
                        <c:v>900.95999999999958</c:v>
                      </c:pt>
                      <c:pt idx="94">
                        <c:v>912.29999999999961</c:v>
                      </c:pt>
                      <c:pt idx="95">
                        <c:v>963.34999999999957</c:v>
                      </c:pt>
                      <c:pt idx="96">
                        <c:v>1049.6099999999997</c:v>
                      </c:pt>
                      <c:pt idx="97">
                        <c:v>1123.4599999999996</c:v>
                      </c:pt>
                      <c:pt idx="98">
                        <c:v>1165.8699999999997</c:v>
                      </c:pt>
                      <c:pt idx="99">
                        <c:v>1202.1999999999996</c:v>
                      </c:pt>
                      <c:pt idx="100">
                        <c:v>1224.5399999999995</c:v>
                      </c:pt>
                      <c:pt idx="101">
                        <c:v>1267.6899999999996</c:v>
                      </c:pt>
                      <c:pt idx="102">
                        <c:v>1286.1099999999997</c:v>
                      </c:pt>
                      <c:pt idx="103">
                        <c:v>1297.9099999999996</c:v>
                      </c:pt>
                      <c:pt idx="104">
                        <c:v>1310.2199999999996</c:v>
                      </c:pt>
                      <c:pt idx="105">
                        <c:v>1335.6399999999996</c:v>
                      </c:pt>
                      <c:pt idx="106">
                        <c:v>1348.5499999999997</c:v>
                      </c:pt>
                      <c:pt idx="107">
                        <c:v>1365.6799999999998</c:v>
                      </c:pt>
                      <c:pt idx="108">
                        <c:v>1371.0399999999997</c:v>
                      </c:pt>
                      <c:pt idx="109">
                        <c:v>1376.3099999999997</c:v>
                      </c:pt>
                      <c:pt idx="110">
                        <c:v>1386.4399999999998</c:v>
                      </c:pt>
                      <c:pt idx="111">
                        <c:v>1392.82</c:v>
                      </c:pt>
                      <c:pt idx="112">
                        <c:v>1397.32</c:v>
                      </c:pt>
                      <c:pt idx="113">
                        <c:v>1403.12</c:v>
                      </c:pt>
                      <c:pt idx="114">
                        <c:v>1408.8799999999999</c:v>
                      </c:pt>
                      <c:pt idx="115">
                        <c:v>1414.3899999999999</c:v>
                      </c:pt>
                      <c:pt idx="116">
                        <c:v>1423.9399999999998</c:v>
                      </c:pt>
                      <c:pt idx="117">
                        <c:v>1449.7899999999997</c:v>
                      </c:pt>
                      <c:pt idx="118">
                        <c:v>1475.2899999999997</c:v>
                      </c:pt>
                      <c:pt idx="119">
                        <c:v>1518.7799999999997</c:v>
                      </c:pt>
                      <c:pt idx="120">
                        <c:v>1554.6899999999998</c:v>
                      </c:pt>
                      <c:pt idx="121">
                        <c:v>1572.0399999999997</c:v>
                      </c:pt>
                      <c:pt idx="122">
                        <c:v>1578.9699999999998</c:v>
                      </c:pt>
                      <c:pt idx="123">
                        <c:v>1583.5399999999997</c:v>
                      </c:pt>
                      <c:pt idx="124">
                        <c:v>1589.7799999999997</c:v>
                      </c:pt>
                      <c:pt idx="125">
                        <c:v>1621.1599999999999</c:v>
                      </c:pt>
                      <c:pt idx="126">
                        <c:v>1645.3899999999999</c:v>
                      </c:pt>
                      <c:pt idx="127">
                        <c:v>1667.3</c:v>
                      </c:pt>
                      <c:pt idx="128">
                        <c:v>1700.99</c:v>
                      </c:pt>
                      <c:pt idx="129">
                        <c:v>1706.06</c:v>
                      </c:pt>
                      <c:pt idx="130">
                        <c:v>1708.69</c:v>
                      </c:pt>
                      <c:pt idx="131">
                        <c:v>1735.27</c:v>
                      </c:pt>
                      <c:pt idx="132">
                        <c:v>1750.79</c:v>
                      </c:pt>
                      <c:pt idx="133">
                        <c:v>1763.92</c:v>
                      </c:pt>
                      <c:pt idx="134">
                        <c:v>1782.41</c:v>
                      </c:pt>
                      <c:pt idx="135">
                        <c:v>1834.5400000000002</c:v>
                      </c:pt>
                      <c:pt idx="136">
                        <c:v>1875.4200000000003</c:v>
                      </c:pt>
                      <c:pt idx="137">
                        <c:v>1881.0100000000002</c:v>
                      </c:pt>
                      <c:pt idx="138">
                        <c:v>1905.2000000000003</c:v>
                      </c:pt>
                      <c:pt idx="139">
                        <c:v>1977.8600000000004</c:v>
                      </c:pt>
                      <c:pt idx="140">
                        <c:v>2012.1900000000003</c:v>
                      </c:pt>
                      <c:pt idx="141">
                        <c:v>2066.6200000000003</c:v>
                      </c:pt>
                      <c:pt idx="142">
                        <c:v>2081.6600000000003</c:v>
                      </c:pt>
                      <c:pt idx="143">
                        <c:v>2081.6600000000003</c:v>
                      </c:pt>
                      <c:pt idx="144">
                        <c:v>2081.6600000000003</c:v>
                      </c:pt>
                      <c:pt idx="145">
                        <c:v>2082.1000000000004</c:v>
                      </c:pt>
                      <c:pt idx="146">
                        <c:v>2082.4200000000005</c:v>
                      </c:pt>
                      <c:pt idx="147">
                        <c:v>2082.4200000000005</c:v>
                      </c:pt>
                      <c:pt idx="148">
                        <c:v>2082.4200000000005</c:v>
                      </c:pt>
                      <c:pt idx="149">
                        <c:v>2082.7800000000007</c:v>
                      </c:pt>
                      <c:pt idx="150">
                        <c:v>2082.7800000000007</c:v>
                      </c:pt>
                      <c:pt idx="151">
                        <c:v>2083.5000000000005</c:v>
                      </c:pt>
                      <c:pt idx="152">
                        <c:v>2084.2000000000003</c:v>
                      </c:pt>
                      <c:pt idx="153">
                        <c:v>2085.3100000000004</c:v>
                      </c:pt>
                      <c:pt idx="154">
                        <c:v>2086.2800000000002</c:v>
                      </c:pt>
                      <c:pt idx="155">
                        <c:v>2086.88</c:v>
                      </c:pt>
                      <c:pt idx="156">
                        <c:v>2097.5700000000002</c:v>
                      </c:pt>
                      <c:pt idx="157">
                        <c:v>2098.02</c:v>
                      </c:pt>
                      <c:pt idx="158">
                        <c:v>2098.02</c:v>
                      </c:pt>
                      <c:pt idx="159">
                        <c:v>2107.38</c:v>
                      </c:pt>
                      <c:pt idx="160">
                        <c:v>2109.73</c:v>
                      </c:pt>
                      <c:pt idx="161">
                        <c:v>2112.06</c:v>
                      </c:pt>
                      <c:pt idx="162">
                        <c:v>2115.1</c:v>
                      </c:pt>
                      <c:pt idx="163">
                        <c:v>2121.37</c:v>
                      </c:pt>
                      <c:pt idx="164">
                        <c:v>2124.1799999999998</c:v>
                      </c:pt>
                      <c:pt idx="165">
                        <c:v>2124.1799999999998</c:v>
                      </c:pt>
                      <c:pt idx="166">
                        <c:v>2127.27</c:v>
                      </c:pt>
                      <c:pt idx="167">
                        <c:v>2127.34</c:v>
                      </c:pt>
                      <c:pt idx="168">
                        <c:v>2129.4900000000002</c:v>
                      </c:pt>
                      <c:pt idx="169">
                        <c:v>2131.0600000000004</c:v>
                      </c:pt>
                      <c:pt idx="170">
                        <c:v>2140.4000000000005</c:v>
                      </c:pt>
                      <c:pt idx="171">
                        <c:v>2140.4000000000005</c:v>
                      </c:pt>
                      <c:pt idx="172">
                        <c:v>2140.4000000000005</c:v>
                      </c:pt>
                      <c:pt idx="173">
                        <c:v>2147.1000000000004</c:v>
                      </c:pt>
                      <c:pt idx="174">
                        <c:v>2148.0400000000004</c:v>
                      </c:pt>
                      <c:pt idx="175">
                        <c:v>2148.0400000000004</c:v>
                      </c:pt>
                      <c:pt idx="176">
                        <c:v>2170.7200000000003</c:v>
                      </c:pt>
                      <c:pt idx="177">
                        <c:v>2178.5800000000004</c:v>
                      </c:pt>
                      <c:pt idx="178">
                        <c:v>2179.3700000000003</c:v>
                      </c:pt>
                      <c:pt idx="179">
                        <c:v>2184.84</c:v>
                      </c:pt>
                      <c:pt idx="180">
                        <c:v>2184.8500000000004</c:v>
                      </c:pt>
                      <c:pt idx="181">
                        <c:v>2188.09</c:v>
                      </c:pt>
                    </c:numCache>
                  </c:numRef>
                </c:val>
                <c:smooth val="0"/>
                <c:extLst xmlns:c15="http://schemas.microsoft.com/office/drawing/2012/chart">
                  <c:ext xmlns:c16="http://schemas.microsoft.com/office/drawing/2014/chart" uri="{C3380CC4-5D6E-409C-BE32-E72D297353CC}">
                    <c16:uniqueId val="{00000003-CCA9-4AD7-BB90-9C3375B496B4}"/>
                  </c:ext>
                </c:extLst>
              </c15:ser>
            </c15:filteredLineSeries>
          </c:ext>
        </c:extLst>
      </c:lineChart>
      <c:dateAx>
        <c:axId val="1613346864"/>
        <c:scaling>
          <c:orientation val="minMax"/>
        </c:scaling>
        <c:delete val="0"/>
        <c:axPos val="b"/>
        <c:numFmt formatCode="d\-mmm" sourceLinked="1"/>
        <c:majorTickMark val="out"/>
        <c:minorTickMark val="out"/>
        <c:tickLblPos val="nextTo"/>
        <c:spPr>
          <a:noFill/>
          <a:ln w="9525" cap="flat" cmpd="sng" algn="ctr">
            <a:solidFill>
              <a:srgbClr val="605E5C"/>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1613341584"/>
        <c:crosses val="autoZero"/>
        <c:auto val="1"/>
        <c:lblOffset val="100"/>
        <c:baseTimeUnit val="days"/>
      </c:dateAx>
      <c:valAx>
        <c:axId val="16133415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000">
                    <a:latin typeface="Tenorite" panose="00000500000000000000" pitchFamily="2" charset="0"/>
                  </a:rPr>
                  <a:t>mcm/d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1613346864"/>
        <c:crosses val="autoZero"/>
        <c:crossBetween val="midCat"/>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'NDM Figure 2 '!$B$3</c:f>
              <c:strCache>
                <c:ptCount val="1"/>
                <c:pt idx="0">
                  <c:v>Act NDM</c:v>
                </c:pt>
              </c:strCache>
            </c:strRef>
          </c:tx>
          <c:spPr>
            <a:ln w="28575" cap="rnd">
              <a:solidFill>
                <a:schemeClr val="accent1"/>
              </a:solidFill>
              <a:round/>
            </a:ln>
            <a:effectLst/>
          </c:spPr>
          <c:marker>
            <c:symbol val="none"/>
          </c:marker>
          <c:cat>
            <c:numRef>
              <c:f>'NDM Figure 2 '!$A$4:$A$185</c:f>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f>'NDM Figure 2 '!$B$4:$B$185</c:f>
              <c:numCache>
                <c:formatCode>0</c:formatCode>
                <c:ptCount val="182"/>
                <c:pt idx="0">
                  <c:v>63.39592963636364</c:v>
                </c:pt>
                <c:pt idx="1">
                  <c:v>61.674431181818186</c:v>
                </c:pt>
                <c:pt idx="2">
                  <c:v>64.610978181818183</c:v>
                </c:pt>
                <c:pt idx="3">
                  <c:v>72.511045090909093</c:v>
                </c:pt>
                <c:pt idx="4">
                  <c:v>72.203192909090902</c:v>
                </c:pt>
                <c:pt idx="5">
                  <c:v>62.639318090909086</c:v>
                </c:pt>
                <c:pt idx="6">
                  <c:v>63.803704363636363</c:v>
                </c:pt>
                <c:pt idx="7">
                  <c:v>68.186713727272732</c:v>
                </c:pt>
                <c:pt idx="8">
                  <c:v>71.971497090909097</c:v>
                </c:pt>
                <c:pt idx="9">
                  <c:v>70.178178363636363</c:v>
                </c:pt>
                <c:pt idx="10">
                  <c:v>68.563330363636354</c:v>
                </c:pt>
                <c:pt idx="11">
                  <c:v>79.097002090909101</c:v>
                </c:pt>
                <c:pt idx="12">
                  <c:v>80.140231818181817</c:v>
                </c:pt>
                <c:pt idx="13">
                  <c:v>84.484534909090911</c:v>
                </c:pt>
                <c:pt idx="14">
                  <c:v>90.817943999999997</c:v>
                </c:pt>
                <c:pt idx="15">
                  <c:v>87.109541909090908</c:v>
                </c:pt>
                <c:pt idx="16">
                  <c:v>85.379291090909092</c:v>
                </c:pt>
                <c:pt idx="17">
                  <c:v>82.49836127272728</c:v>
                </c:pt>
                <c:pt idx="18">
                  <c:v>80.619623545454544</c:v>
                </c:pt>
                <c:pt idx="19">
                  <c:v>78.395703363636358</c:v>
                </c:pt>
                <c:pt idx="20">
                  <c:v>82.458148636363632</c:v>
                </c:pt>
                <c:pt idx="21">
                  <c:v>89.551241181818185</c:v>
                </c:pt>
                <c:pt idx="22">
                  <c:v>110.33911754545456</c:v>
                </c:pt>
                <c:pt idx="23">
                  <c:v>115.64047945454546</c:v>
                </c:pt>
                <c:pt idx="24">
                  <c:v>113.22395027272727</c:v>
                </c:pt>
                <c:pt idx="25">
                  <c:v>126.34875609090909</c:v>
                </c:pt>
                <c:pt idx="26">
                  <c:v>111.80977390909091</c:v>
                </c:pt>
                <c:pt idx="27">
                  <c:v>100.03923909090908</c:v>
                </c:pt>
                <c:pt idx="28">
                  <c:v>110.22174181818181</c:v>
                </c:pt>
                <c:pt idx="29">
                  <c:v>119.04862618181818</c:v>
                </c:pt>
                <c:pt idx="30">
                  <c:v>94.777291727272726</c:v>
                </c:pt>
                <c:pt idx="31">
                  <c:v>93.428367545454535</c:v>
                </c:pt>
                <c:pt idx="32">
                  <c:v>106.79577681818181</c:v>
                </c:pt>
                <c:pt idx="33">
                  <c:v>99.616773363636355</c:v>
                </c:pt>
                <c:pt idx="34">
                  <c:v>86.283075999999994</c:v>
                </c:pt>
                <c:pt idx="35">
                  <c:v>78.705361090909093</c:v>
                </c:pt>
                <c:pt idx="36">
                  <c:v>77.499247363636371</c:v>
                </c:pt>
                <c:pt idx="37">
                  <c:v>82.30084972727272</c:v>
                </c:pt>
                <c:pt idx="38">
                  <c:v>83.776743545454551</c:v>
                </c:pt>
                <c:pt idx="39">
                  <c:v>99.28143654545454</c:v>
                </c:pt>
                <c:pt idx="40">
                  <c:v>104.06299281818183</c:v>
                </c:pt>
                <c:pt idx="41">
                  <c:v>108.16593309090909</c:v>
                </c:pt>
                <c:pt idx="42">
                  <c:v>92.181194454545448</c:v>
                </c:pt>
                <c:pt idx="43">
                  <c:v>92.861403636363633</c:v>
                </c:pt>
                <c:pt idx="44">
                  <c:v>116.55058981818181</c:v>
                </c:pt>
                <c:pt idx="45">
                  <c:v>110.36171454545456</c:v>
                </c:pt>
                <c:pt idx="46">
                  <c:v>127.20388018181818</c:v>
                </c:pt>
                <c:pt idx="47">
                  <c:v>163.62493263636364</c:v>
                </c:pt>
                <c:pt idx="48">
                  <c:v>177.09869872727273</c:v>
                </c:pt>
                <c:pt idx="49">
                  <c:v>199.41508827272727</c:v>
                </c:pt>
                <c:pt idx="50">
                  <c:v>215.68915854545455</c:v>
                </c:pt>
                <c:pt idx="51">
                  <c:v>207.33880509090909</c:v>
                </c:pt>
                <c:pt idx="52">
                  <c:v>172.82482127272726</c:v>
                </c:pt>
                <c:pt idx="53">
                  <c:v>155.49524472727273</c:v>
                </c:pt>
                <c:pt idx="54">
                  <c:v>173.28214827272728</c:v>
                </c:pt>
                <c:pt idx="55">
                  <c:v>184.74098545454547</c:v>
                </c:pt>
                <c:pt idx="56">
                  <c:v>188.37567390909089</c:v>
                </c:pt>
                <c:pt idx="57">
                  <c:v>134.18208881818182</c:v>
                </c:pt>
                <c:pt idx="58">
                  <c:v>138.59883554545456</c:v>
                </c:pt>
                <c:pt idx="59">
                  <c:v>144.79995054545455</c:v>
                </c:pt>
                <c:pt idx="60">
                  <c:v>162.46512090909093</c:v>
                </c:pt>
                <c:pt idx="61">
                  <c:v>151.05015518181818</c:v>
                </c:pt>
                <c:pt idx="62">
                  <c:v>149.27851236363637</c:v>
                </c:pt>
                <c:pt idx="63">
                  <c:v>164.34005272727273</c:v>
                </c:pt>
                <c:pt idx="64">
                  <c:v>169.087492</c:v>
                </c:pt>
                <c:pt idx="65">
                  <c:v>178.84657336363637</c:v>
                </c:pt>
                <c:pt idx="66">
                  <c:v>138.42250181818181</c:v>
                </c:pt>
                <c:pt idx="67">
                  <c:v>132.85481545454545</c:v>
                </c:pt>
                <c:pt idx="68">
                  <c:v>130.38347072727274</c:v>
                </c:pt>
                <c:pt idx="69">
                  <c:v>123.93094336363637</c:v>
                </c:pt>
                <c:pt idx="70">
                  <c:v>132.13215818181817</c:v>
                </c:pt>
                <c:pt idx="71">
                  <c:v>137.42051681818182</c:v>
                </c:pt>
                <c:pt idx="72">
                  <c:v>140.06631290909093</c:v>
                </c:pt>
                <c:pt idx="73">
                  <c:v>148.76061163636362</c:v>
                </c:pt>
                <c:pt idx="74">
                  <c:v>137.96208536363636</c:v>
                </c:pt>
                <c:pt idx="75">
                  <c:v>138.99905809090907</c:v>
                </c:pt>
                <c:pt idx="76">
                  <c:v>153.01879600000001</c:v>
                </c:pt>
                <c:pt idx="77">
                  <c:v>168.84958154545455</c:v>
                </c:pt>
                <c:pt idx="78">
                  <c:v>146.06481772727273</c:v>
                </c:pt>
                <c:pt idx="79">
                  <c:v>151.40831781818181</c:v>
                </c:pt>
                <c:pt idx="80">
                  <c:v>155.51266645454547</c:v>
                </c:pt>
                <c:pt idx="81">
                  <c:v>139.7616799090909</c:v>
                </c:pt>
                <c:pt idx="82">
                  <c:v>138.41695063636362</c:v>
                </c:pt>
                <c:pt idx="83">
                  <c:v>156.52253490909092</c:v>
                </c:pt>
                <c:pt idx="84">
                  <c:v>175.38599218181818</c:v>
                </c:pt>
                <c:pt idx="85">
                  <c:v>178.02006045454544</c:v>
                </c:pt>
                <c:pt idx="86">
                  <c:v>177.14912963636363</c:v>
                </c:pt>
                <c:pt idx="87">
                  <c:v>172.555824</c:v>
                </c:pt>
                <c:pt idx="88">
                  <c:v>165.04656172727272</c:v>
                </c:pt>
                <c:pt idx="89">
                  <c:v>175.79716199999999</c:v>
                </c:pt>
                <c:pt idx="90">
                  <c:v>185.32934327272727</c:v>
                </c:pt>
                <c:pt idx="91">
                  <c:v>204.88079245454546</c:v>
                </c:pt>
                <c:pt idx="92">
                  <c:v>191.63225881818181</c:v>
                </c:pt>
                <c:pt idx="93">
                  <c:v>212.81745463636366</c:v>
                </c:pt>
                <c:pt idx="94">
                  <c:v>224.37351045454548</c:v>
                </c:pt>
                <c:pt idx="95">
                  <c:v>232.04906418181815</c:v>
                </c:pt>
                <c:pt idx="96">
                  <c:v>255.51350400000001</c:v>
                </c:pt>
                <c:pt idx="97">
                  <c:v>248.2090048181818</c:v>
                </c:pt>
                <c:pt idx="98">
                  <c:v>215.37588590909093</c:v>
                </c:pt>
                <c:pt idx="99">
                  <c:v>221.45039109090911</c:v>
                </c:pt>
                <c:pt idx="100">
                  <c:v>219.68621972727271</c:v>
                </c:pt>
                <c:pt idx="101">
                  <c:v>213.42760163636362</c:v>
                </c:pt>
                <c:pt idx="102">
                  <c:v>199.31654927272726</c:v>
                </c:pt>
                <c:pt idx="103">
                  <c:v>163.03405172727273</c:v>
                </c:pt>
                <c:pt idx="104">
                  <c:v>167.28516827272728</c:v>
                </c:pt>
                <c:pt idx="105">
                  <c:v>191.48376181818182</c:v>
                </c:pt>
                <c:pt idx="106">
                  <c:v>179.27168363636363</c:v>
                </c:pt>
                <c:pt idx="107">
                  <c:v>176.94648318181817</c:v>
                </c:pt>
                <c:pt idx="108">
                  <c:v>157.48633572727272</c:v>
                </c:pt>
                <c:pt idx="109">
                  <c:v>158.10286027272727</c:v>
                </c:pt>
                <c:pt idx="110">
                  <c:v>161.10514781818182</c:v>
                </c:pt>
                <c:pt idx="111">
                  <c:v>161.61077309090908</c:v>
                </c:pt>
                <c:pt idx="112">
                  <c:v>168.81101654545455</c:v>
                </c:pt>
                <c:pt idx="113">
                  <c:v>163.84821845454545</c:v>
                </c:pt>
                <c:pt idx="114">
                  <c:v>172.42518036363637</c:v>
                </c:pt>
                <c:pt idx="115">
                  <c:v>163.0592319090909</c:v>
                </c:pt>
                <c:pt idx="116">
                  <c:v>167.09350527272727</c:v>
                </c:pt>
                <c:pt idx="117">
                  <c:v>191.73912063636365</c:v>
                </c:pt>
                <c:pt idx="118">
                  <c:v>190.19420681818181</c:v>
                </c:pt>
                <c:pt idx="119">
                  <c:v>181.18030345454545</c:v>
                </c:pt>
                <c:pt idx="120">
                  <c:v>196.5046789090909</c:v>
                </c:pt>
                <c:pt idx="121">
                  <c:v>182.1542180909091</c:v>
                </c:pt>
                <c:pt idx="122">
                  <c:v>157.31280963636362</c:v>
                </c:pt>
                <c:pt idx="123">
                  <c:v>153.03389436363636</c:v>
                </c:pt>
                <c:pt idx="124">
                  <c:v>171.00796890909092</c:v>
                </c:pt>
                <c:pt idx="125">
                  <c:v>197.84591672727271</c:v>
                </c:pt>
                <c:pt idx="126">
                  <c:v>177.89349627272728</c:v>
                </c:pt>
                <c:pt idx="127">
                  <c:v>187.82823400000001</c:v>
                </c:pt>
                <c:pt idx="128">
                  <c:v>173.67168018181818</c:v>
                </c:pt>
                <c:pt idx="129">
                  <c:v>151.38530827272729</c:v>
                </c:pt>
                <c:pt idx="130">
                  <c:v>142.52260454545453</c:v>
                </c:pt>
                <c:pt idx="131">
                  <c:v>154.48361</c:v>
                </c:pt>
                <c:pt idx="132">
                  <c:v>152.28755745454546</c:v>
                </c:pt>
                <c:pt idx="133">
                  <c:v>144.77836399999998</c:v>
                </c:pt>
                <c:pt idx="134">
                  <c:v>160.31679427272726</c:v>
                </c:pt>
                <c:pt idx="135">
                  <c:v>185.12146163636365</c:v>
                </c:pt>
                <c:pt idx="136">
                  <c:v>183.54364854545454</c:v>
                </c:pt>
                <c:pt idx="137">
                  <c:v>181.32677618181819</c:v>
                </c:pt>
                <c:pt idx="138">
                  <c:v>179.2901609090909</c:v>
                </c:pt>
                <c:pt idx="139">
                  <c:v>194.0220049090909</c:v>
                </c:pt>
                <c:pt idx="140">
                  <c:v>207.85651036363637</c:v>
                </c:pt>
                <c:pt idx="141">
                  <c:v>196.03712227272729</c:v>
                </c:pt>
                <c:pt idx="142">
                  <c:v>170.97437145454543</c:v>
                </c:pt>
                <c:pt idx="143">
                  <c:v>128.73373881818182</c:v>
                </c:pt>
                <c:pt idx="144">
                  <c:v>117.95188645454544</c:v>
                </c:pt>
                <c:pt idx="145">
                  <c:v>136.23294218181817</c:v>
                </c:pt>
                <c:pt idx="146">
                  <c:v>113.78466427272727</c:v>
                </c:pt>
                <c:pt idx="147">
                  <c:v>109.57486909090909</c:v>
                </c:pt>
                <c:pt idx="148">
                  <c:v>122.81336627272728</c:v>
                </c:pt>
                <c:pt idx="149">
                  <c:v>123.96857890909091</c:v>
                </c:pt>
                <c:pt idx="150">
                  <c:v>134.64356881818182</c:v>
                </c:pt>
                <c:pt idx="151">
                  <c:v>130.12924281818184</c:v>
                </c:pt>
                <c:pt idx="152">
                  <c:v>118.82406254545455</c:v>
                </c:pt>
                <c:pt idx="153">
                  <c:v>121.72203472727273</c:v>
                </c:pt>
                <c:pt idx="154">
                  <c:v>125.74226581818183</c:v>
                </c:pt>
                <c:pt idx="155">
                  <c:v>112.79704709090909</c:v>
                </c:pt>
                <c:pt idx="156">
                  <c:v>140.51476645454545</c:v>
                </c:pt>
                <c:pt idx="157">
                  <c:v>138.13591354545454</c:v>
                </c:pt>
                <c:pt idx="158">
                  <c:v>132.67033227272728</c:v>
                </c:pt>
                <c:pt idx="159">
                  <c:v>129.79886236363637</c:v>
                </c:pt>
                <c:pt idx="160">
                  <c:v>126.01383572727272</c:v>
                </c:pt>
                <c:pt idx="161">
                  <c:v>124.83099790909091</c:v>
                </c:pt>
                <c:pt idx="162">
                  <c:v>142.92123736363638</c:v>
                </c:pt>
                <c:pt idx="163">
                  <c:v>151.33916581818181</c:v>
                </c:pt>
                <c:pt idx="164">
                  <c:v>136.07487209090911</c:v>
                </c:pt>
                <c:pt idx="165">
                  <c:v>143.35820227272728</c:v>
                </c:pt>
                <c:pt idx="166">
                  <c:v>146.39333963636363</c:v>
                </c:pt>
                <c:pt idx="167">
                  <c:v>107.40494472727272</c:v>
                </c:pt>
                <c:pt idx="168">
                  <c:v>93.574064909090907</c:v>
                </c:pt>
                <c:pt idx="169">
                  <c:v>96.834161909090909</c:v>
                </c:pt>
                <c:pt idx="170">
                  <c:v>106.73774509090909</c:v>
                </c:pt>
                <c:pt idx="171">
                  <c:v>100.59944409090909</c:v>
                </c:pt>
                <c:pt idx="172">
                  <c:v>111.31919190909092</c:v>
                </c:pt>
                <c:pt idx="173">
                  <c:v>117.15486454545454</c:v>
                </c:pt>
                <c:pt idx="174">
                  <c:v>121.03765690909091</c:v>
                </c:pt>
                <c:pt idx="175">
                  <c:v>150.09361454545456</c:v>
                </c:pt>
                <c:pt idx="176">
                  <c:v>140.29900899999998</c:v>
                </c:pt>
                <c:pt idx="177">
                  <c:v>131.20447200000001</c:v>
                </c:pt>
                <c:pt idx="178">
                  <c:v>128.908815</c:v>
                </c:pt>
                <c:pt idx="179">
                  <c:v>143.45004081818183</c:v>
                </c:pt>
                <c:pt idx="180">
                  <c:v>131.56705981818183</c:v>
                </c:pt>
                <c:pt idx="181">
                  <c:v>103.11528800000001</c:v>
                </c:pt>
              </c:numCache>
            </c:numRef>
          </c:val>
          <c:smooth val="0"/>
          <c:extLst>
            <c:ext xmlns:c16="http://schemas.microsoft.com/office/drawing/2014/chart" uri="{C3380CC4-5D6E-409C-BE32-E72D297353CC}">
              <c16:uniqueId val="{00000000-C056-4968-B787-E4D9B7795F0B}"/>
            </c:ext>
          </c:extLst>
        </c:ser>
        <c:ser>
          <c:idx val="1"/>
          <c:order val="1"/>
          <c:tx>
            <c:strRef>
              <c:f>'NDM Figure 2 '!$C$3</c:f>
              <c:strCache>
                <c:ptCount val="1"/>
                <c:pt idx="0">
                  <c:v>SND NDM</c:v>
                </c:pt>
              </c:strCache>
            </c:strRef>
          </c:tx>
          <c:spPr>
            <a:ln w="28575" cap="rnd">
              <a:solidFill>
                <a:schemeClr val="accent2"/>
              </a:solidFill>
              <a:round/>
            </a:ln>
            <a:effectLst/>
          </c:spPr>
          <c:marker>
            <c:symbol val="none"/>
          </c:marker>
          <c:cat>
            <c:numRef>
              <c:f>'NDM Figure 2 '!$A$4:$A$185</c:f>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f>'NDM Figure 2 '!$C$4:$C$185</c:f>
              <c:numCache>
                <c:formatCode>0</c:formatCode>
                <c:ptCount val="182"/>
                <c:pt idx="0">
                  <c:v>65.489985192891382</c:v>
                </c:pt>
                <c:pt idx="1">
                  <c:v>66.955917326359611</c:v>
                </c:pt>
                <c:pt idx="2">
                  <c:v>67.880519526616254</c:v>
                </c:pt>
                <c:pt idx="3">
                  <c:v>64.239959819737734</c:v>
                </c:pt>
                <c:pt idx="4">
                  <c:v>65.046533336338697</c:v>
                </c:pt>
                <c:pt idx="5">
                  <c:v>72.386366414489146</c:v>
                </c:pt>
                <c:pt idx="6">
                  <c:v>73.875211269120669</c:v>
                </c:pt>
                <c:pt idx="7">
                  <c:v>74.974805133847937</c:v>
                </c:pt>
                <c:pt idx="8">
                  <c:v>76.795743664079637</c:v>
                </c:pt>
                <c:pt idx="9">
                  <c:v>77.813132425024136</c:v>
                </c:pt>
                <c:pt idx="10">
                  <c:v>74.609451015617068</c:v>
                </c:pt>
                <c:pt idx="11">
                  <c:v>75.496987681255817</c:v>
                </c:pt>
                <c:pt idx="12">
                  <c:v>83.832181680596136</c:v>
                </c:pt>
                <c:pt idx="13">
                  <c:v>85.959177524513279</c:v>
                </c:pt>
                <c:pt idx="14">
                  <c:v>88.040192279999985</c:v>
                </c:pt>
                <c:pt idx="15">
                  <c:v>90.189899998036992</c:v>
                </c:pt>
                <c:pt idx="16">
                  <c:v>90.135081403547872</c:v>
                </c:pt>
                <c:pt idx="17">
                  <c:v>86.239205986146416</c:v>
                </c:pt>
                <c:pt idx="18">
                  <c:v>87.848824751483505</c:v>
                </c:pt>
                <c:pt idx="19">
                  <c:v>96.045156733016896</c:v>
                </c:pt>
                <c:pt idx="20">
                  <c:v>97.148086788849554</c:v>
                </c:pt>
                <c:pt idx="21">
                  <c:v>98.968834585172985</c:v>
                </c:pt>
                <c:pt idx="22">
                  <c:v>100.75989283651647</c:v>
                </c:pt>
                <c:pt idx="23">
                  <c:v>101.64311607845535</c:v>
                </c:pt>
                <c:pt idx="24">
                  <c:v>97.536552906886541</c:v>
                </c:pt>
                <c:pt idx="25">
                  <c:v>98.760684418117449</c:v>
                </c:pt>
                <c:pt idx="26">
                  <c:v>108.95248024532583</c:v>
                </c:pt>
                <c:pt idx="27">
                  <c:v>111.31599235519711</c:v>
                </c:pt>
                <c:pt idx="28">
                  <c:v>112.51233836177795</c:v>
                </c:pt>
                <c:pt idx="29">
                  <c:v>114.07505178319389</c:v>
                </c:pt>
                <c:pt idx="30">
                  <c:v>115.78448729185037</c:v>
                </c:pt>
                <c:pt idx="31">
                  <c:v>110.24453279975059</c:v>
                </c:pt>
                <c:pt idx="32">
                  <c:v>111.09067870089301</c:v>
                </c:pt>
                <c:pt idx="33">
                  <c:v>120.96981539492357</c:v>
                </c:pt>
                <c:pt idx="34">
                  <c:v>122.94207826909893</c:v>
                </c:pt>
                <c:pt idx="35">
                  <c:v>124.94363627064359</c:v>
                </c:pt>
                <c:pt idx="36">
                  <c:v>125.83389464798874</c:v>
                </c:pt>
                <c:pt idx="37">
                  <c:v>126.48991619947707</c:v>
                </c:pt>
                <c:pt idx="38">
                  <c:v>121.33929503865647</c:v>
                </c:pt>
                <c:pt idx="39">
                  <c:v>122.56366294739338</c:v>
                </c:pt>
                <c:pt idx="40">
                  <c:v>132.74606316065967</c:v>
                </c:pt>
                <c:pt idx="41">
                  <c:v>134.62331177435237</c:v>
                </c:pt>
                <c:pt idx="42">
                  <c:v>136.15245736534996</c:v>
                </c:pt>
                <c:pt idx="43">
                  <c:v>136.41110633958166</c:v>
                </c:pt>
                <c:pt idx="44">
                  <c:v>136.60384434883346</c:v>
                </c:pt>
                <c:pt idx="45">
                  <c:v>131.21885016246176</c:v>
                </c:pt>
                <c:pt idx="46">
                  <c:v>133.06058757855186</c:v>
                </c:pt>
                <c:pt idx="47">
                  <c:v>144.52047960188256</c:v>
                </c:pt>
                <c:pt idx="48">
                  <c:v>147.805205687144</c:v>
                </c:pt>
                <c:pt idx="49">
                  <c:v>149.3901657086565</c:v>
                </c:pt>
                <c:pt idx="50">
                  <c:v>149.90608871637167</c:v>
                </c:pt>
                <c:pt idx="51">
                  <c:v>149.84393518851167</c:v>
                </c:pt>
                <c:pt idx="52">
                  <c:v>143.15777812855188</c:v>
                </c:pt>
                <c:pt idx="53">
                  <c:v>143.70597747660497</c:v>
                </c:pt>
                <c:pt idx="54">
                  <c:v>154.26412015069994</c:v>
                </c:pt>
                <c:pt idx="55">
                  <c:v>155.35910449650038</c:v>
                </c:pt>
                <c:pt idx="56">
                  <c:v>156.53621353242156</c:v>
                </c:pt>
                <c:pt idx="57">
                  <c:v>156.93226583226871</c:v>
                </c:pt>
                <c:pt idx="58">
                  <c:v>157.13722725304103</c:v>
                </c:pt>
                <c:pt idx="59">
                  <c:v>150.73240933533387</c:v>
                </c:pt>
                <c:pt idx="60">
                  <c:v>152.26904048901045</c:v>
                </c:pt>
                <c:pt idx="61">
                  <c:v>164.42224643514882</c:v>
                </c:pt>
                <c:pt idx="62">
                  <c:v>165.75314118623493</c:v>
                </c:pt>
                <c:pt idx="63">
                  <c:v>166.00015752786805</c:v>
                </c:pt>
                <c:pt idx="64">
                  <c:v>166.20735650092519</c:v>
                </c:pt>
                <c:pt idx="65">
                  <c:v>164.90629715946901</c:v>
                </c:pt>
                <c:pt idx="66">
                  <c:v>156.3574799952695</c:v>
                </c:pt>
                <c:pt idx="67">
                  <c:v>156.16294591839099</c:v>
                </c:pt>
                <c:pt idx="68">
                  <c:v>167.46512867757846</c:v>
                </c:pt>
                <c:pt idx="69">
                  <c:v>168.82148630529363</c:v>
                </c:pt>
                <c:pt idx="70">
                  <c:v>169.68040957045858</c:v>
                </c:pt>
                <c:pt idx="71">
                  <c:v>170.58680736149637</c:v>
                </c:pt>
                <c:pt idx="72">
                  <c:v>170.42019921493161</c:v>
                </c:pt>
                <c:pt idx="73">
                  <c:v>162.71378570039417</c:v>
                </c:pt>
                <c:pt idx="74">
                  <c:v>163.19932389607402</c:v>
                </c:pt>
                <c:pt idx="75">
                  <c:v>174.86849809610618</c:v>
                </c:pt>
                <c:pt idx="76">
                  <c:v>175.66873801546259</c:v>
                </c:pt>
                <c:pt idx="77">
                  <c:v>176.52988155246177</c:v>
                </c:pt>
                <c:pt idx="78">
                  <c:v>176.74211281648431</c:v>
                </c:pt>
                <c:pt idx="79">
                  <c:v>175.80226496490747</c:v>
                </c:pt>
                <c:pt idx="80">
                  <c:v>165.78978616757843</c:v>
                </c:pt>
                <c:pt idx="81">
                  <c:v>165.82574540875302</c:v>
                </c:pt>
                <c:pt idx="82">
                  <c:v>173.13552250082864</c:v>
                </c:pt>
                <c:pt idx="83">
                  <c:v>173.30109331777155</c:v>
                </c:pt>
                <c:pt idx="84">
                  <c:v>165.82313969304104</c:v>
                </c:pt>
                <c:pt idx="85">
                  <c:v>148.22196478497989</c:v>
                </c:pt>
                <c:pt idx="86">
                  <c:v>164.7691383938697</c:v>
                </c:pt>
                <c:pt idx="87">
                  <c:v>166.05070042007239</c:v>
                </c:pt>
                <c:pt idx="88">
                  <c:v>167.2984667759614</c:v>
                </c:pt>
                <c:pt idx="89">
                  <c:v>170.53360619098152</c:v>
                </c:pt>
                <c:pt idx="90">
                  <c:v>170.84262149648433</c:v>
                </c:pt>
                <c:pt idx="91">
                  <c:v>170.91889034164117</c:v>
                </c:pt>
                <c:pt idx="92">
                  <c:v>167.03606683956116</c:v>
                </c:pt>
                <c:pt idx="93">
                  <c:v>181.71751525847961</c:v>
                </c:pt>
                <c:pt idx="94">
                  <c:v>171.48617316257051</c:v>
                </c:pt>
                <c:pt idx="95">
                  <c:v>171.33572050051723</c:v>
                </c:pt>
                <c:pt idx="96">
                  <c:v>183.13129048097178</c:v>
                </c:pt>
                <c:pt idx="97">
                  <c:v>183.14407625689657</c:v>
                </c:pt>
                <c:pt idx="98">
                  <c:v>183.38635428537617</c:v>
                </c:pt>
                <c:pt idx="99">
                  <c:v>183.95069371960813</c:v>
                </c:pt>
                <c:pt idx="100">
                  <c:v>182.9216638417868</c:v>
                </c:pt>
                <c:pt idx="101">
                  <c:v>174.23025869946707</c:v>
                </c:pt>
                <c:pt idx="102">
                  <c:v>174.48771771010973</c:v>
                </c:pt>
                <c:pt idx="103">
                  <c:v>187.22832612860503</c:v>
                </c:pt>
                <c:pt idx="104">
                  <c:v>187.49452261137932</c:v>
                </c:pt>
                <c:pt idx="105">
                  <c:v>187.51156946587773</c:v>
                </c:pt>
                <c:pt idx="106">
                  <c:v>187.43344148954546</c:v>
                </c:pt>
                <c:pt idx="107">
                  <c:v>185.89049641946707</c:v>
                </c:pt>
                <c:pt idx="108">
                  <c:v>176.30335335445139</c:v>
                </c:pt>
                <c:pt idx="109">
                  <c:v>176.1311248176489</c:v>
                </c:pt>
                <c:pt idx="110">
                  <c:v>188.19229505978058</c:v>
                </c:pt>
                <c:pt idx="111">
                  <c:v>187.93038249175549</c:v>
                </c:pt>
                <c:pt idx="112">
                  <c:v>187.50925586703761</c:v>
                </c:pt>
                <c:pt idx="113">
                  <c:v>186.55910730518809</c:v>
                </c:pt>
                <c:pt idx="114">
                  <c:v>184.02993222490596</c:v>
                </c:pt>
                <c:pt idx="115">
                  <c:v>173.63808803119124</c:v>
                </c:pt>
                <c:pt idx="116">
                  <c:v>172.6794652187931</c:v>
                </c:pt>
                <c:pt idx="117">
                  <c:v>183.81372965484326</c:v>
                </c:pt>
                <c:pt idx="118">
                  <c:v>183.44390405410658</c:v>
                </c:pt>
                <c:pt idx="119">
                  <c:v>183.40971922807213</c:v>
                </c:pt>
                <c:pt idx="120">
                  <c:v>183.28434639736676</c:v>
                </c:pt>
                <c:pt idx="121">
                  <c:v>181.78445947677116</c:v>
                </c:pt>
                <c:pt idx="122">
                  <c:v>172.14222810595609</c:v>
                </c:pt>
                <c:pt idx="123">
                  <c:v>171.44587488603449</c:v>
                </c:pt>
                <c:pt idx="124">
                  <c:v>182.64510522829153</c:v>
                </c:pt>
                <c:pt idx="125">
                  <c:v>182.44888049470219</c:v>
                </c:pt>
                <c:pt idx="126">
                  <c:v>182.73125808675547</c:v>
                </c:pt>
                <c:pt idx="127">
                  <c:v>182.8440133751254</c:v>
                </c:pt>
                <c:pt idx="128">
                  <c:v>181.35816020526644</c:v>
                </c:pt>
                <c:pt idx="129">
                  <c:v>172.20568441150471</c:v>
                </c:pt>
                <c:pt idx="130">
                  <c:v>172.06577470551724</c:v>
                </c:pt>
                <c:pt idx="131">
                  <c:v>183.59851161924763</c:v>
                </c:pt>
                <c:pt idx="132">
                  <c:v>183.81616764725703</c:v>
                </c:pt>
                <c:pt idx="133">
                  <c:v>183.86149261667708</c:v>
                </c:pt>
                <c:pt idx="134">
                  <c:v>183.61508394448273</c:v>
                </c:pt>
                <c:pt idx="135">
                  <c:v>180.72506033822884</c:v>
                </c:pt>
                <c:pt idx="136">
                  <c:v>170.43363663506273</c:v>
                </c:pt>
                <c:pt idx="137">
                  <c:v>168.75856295496865</c:v>
                </c:pt>
                <c:pt idx="138">
                  <c:v>179.12024869921629</c:v>
                </c:pt>
                <c:pt idx="139">
                  <c:v>178.57340214565832</c:v>
                </c:pt>
                <c:pt idx="140">
                  <c:v>177.92013738575235</c:v>
                </c:pt>
                <c:pt idx="141">
                  <c:v>176.97955170562699</c:v>
                </c:pt>
                <c:pt idx="142">
                  <c:v>175.06179721302507</c:v>
                </c:pt>
                <c:pt idx="143">
                  <c:v>165.25156613382444</c:v>
                </c:pt>
                <c:pt idx="144">
                  <c:v>163.81913606501564</c:v>
                </c:pt>
                <c:pt idx="145">
                  <c:v>174.10401368305642</c:v>
                </c:pt>
                <c:pt idx="146">
                  <c:v>173.53760561103448</c:v>
                </c:pt>
                <c:pt idx="147">
                  <c:v>172.80879096622255</c:v>
                </c:pt>
                <c:pt idx="148">
                  <c:v>172.1159317672257</c:v>
                </c:pt>
                <c:pt idx="149">
                  <c:v>168.46862822664576</c:v>
                </c:pt>
                <c:pt idx="150">
                  <c:v>159.05675138010972</c:v>
                </c:pt>
                <c:pt idx="151">
                  <c:v>157.05586206753918</c:v>
                </c:pt>
                <c:pt idx="152">
                  <c:v>166.73863095241379</c:v>
                </c:pt>
                <c:pt idx="153">
                  <c:v>167.13722719443575</c:v>
                </c:pt>
                <c:pt idx="154">
                  <c:v>165.90083180606584</c:v>
                </c:pt>
                <c:pt idx="155">
                  <c:v>164.65913563362071</c:v>
                </c:pt>
                <c:pt idx="156">
                  <c:v>161.70552721452978</c:v>
                </c:pt>
                <c:pt idx="157">
                  <c:v>151.8929973673354</c:v>
                </c:pt>
                <c:pt idx="158">
                  <c:v>150.33702376664579</c:v>
                </c:pt>
                <c:pt idx="159">
                  <c:v>159.46516913575235</c:v>
                </c:pt>
                <c:pt idx="160">
                  <c:v>158.31254686956115</c:v>
                </c:pt>
                <c:pt idx="161">
                  <c:v>157.48209067568965</c:v>
                </c:pt>
                <c:pt idx="162">
                  <c:v>157.06113259581505</c:v>
                </c:pt>
                <c:pt idx="163">
                  <c:v>154.21878103148902</c:v>
                </c:pt>
                <c:pt idx="164">
                  <c:v>145.18321873014108</c:v>
                </c:pt>
                <c:pt idx="165">
                  <c:v>144.11711172112854</c:v>
                </c:pt>
                <c:pt idx="166">
                  <c:v>153.61692983062696</c:v>
                </c:pt>
                <c:pt idx="167">
                  <c:v>152.85765606562697</c:v>
                </c:pt>
                <c:pt idx="168">
                  <c:v>151.19889959170848</c:v>
                </c:pt>
                <c:pt idx="169">
                  <c:v>150.00949552484326</c:v>
                </c:pt>
                <c:pt idx="170">
                  <c:v>147.18501575810345</c:v>
                </c:pt>
                <c:pt idx="171">
                  <c:v>137.6513563329467</c:v>
                </c:pt>
                <c:pt idx="172">
                  <c:v>136.18563368427897</c:v>
                </c:pt>
                <c:pt idx="173">
                  <c:v>144.37075047308775</c:v>
                </c:pt>
                <c:pt idx="174">
                  <c:v>142.85392700702195</c:v>
                </c:pt>
                <c:pt idx="175">
                  <c:v>141.27968683979626</c:v>
                </c:pt>
                <c:pt idx="176">
                  <c:v>139.55741878565831</c:v>
                </c:pt>
                <c:pt idx="177">
                  <c:v>136.42490220156739</c:v>
                </c:pt>
                <c:pt idx="178">
                  <c:v>127.27053813368337</c:v>
                </c:pt>
                <c:pt idx="179">
                  <c:v>125.09388484014106</c:v>
                </c:pt>
                <c:pt idx="180">
                  <c:v>132.51994584079938</c:v>
                </c:pt>
                <c:pt idx="181">
                  <c:v>131.91498597393417</c:v>
                </c:pt>
              </c:numCache>
            </c:numRef>
          </c:val>
          <c:smooth val="0"/>
          <c:extLst>
            <c:ext xmlns:c16="http://schemas.microsoft.com/office/drawing/2014/chart" uri="{C3380CC4-5D6E-409C-BE32-E72D297353CC}">
              <c16:uniqueId val="{00000001-C056-4968-B787-E4D9B7795F0B}"/>
            </c:ext>
          </c:extLst>
        </c:ser>
        <c:dLbls>
          <c:showLegendKey val="0"/>
          <c:showVal val="0"/>
          <c:showCatName val="0"/>
          <c:showSerName val="0"/>
          <c:showPercent val="0"/>
          <c:showBubbleSize val="0"/>
        </c:dLbls>
        <c:smooth val="0"/>
        <c:axId val="1297884911"/>
        <c:axId val="1297882031"/>
      </c:lineChart>
      <c:dateAx>
        <c:axId val="1297884911"/>
        <c:scaling>
          <c:orientation val="minMax"/>
        </c:scaling>
        <c:delete val="0"/>
        <c:axPos val="b"/>
        <c:numFmt formatCode="d\-m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1297882031"/>
        <c:crosses val="autoZero"/>
        <c:auto val="1"/>
        <c:lblOffset val="100"/>
        <c:baseTimeUnit val="days"/>
      </c:dateAx>
      <c:valAx>
        <c:axId val="12978820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000">
                    <a:latin typeface="Tenorite" panose="00000500000000000000" pitchFamily="2" charset="0"/>
                  </a:rPr>
                  <a:t>mcm/d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12978849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a:latin typeface="Tenorite" panose="00000500000000000000" pitchFamily="2" charset="0"/>
              </a:rPr>
              <a:t>Storage</a:t>
            </a:r>
            <a:r>
              <a:rPr lang="en-GB" sz="1400" baseline="0">
                <a:latin typeface="Tenorite" panose="00000500000000000000" pitchFamily="2" charset="0"/>
              </a:rPr>
              <a:t> </a:t>
            </a:r>
            <a:r>
              <a:rPr lang="en-GB" sz="1400">
                <a:latin typeface="Tenorite" panose="00000500000000000000" pitchFamily="2" charset="0"/>
              </a:rPr>
              <a:t>Injection</a:t>
            </a:r>
          </a:p>
        </c:rich>
      </c:tx>
      <c:layout>
        <c:manualLayout>
          <c:xMode val="edge"/>
          <c:yMode val="edge"/>
          <c:x val="0.41186789151356074"/>
          <c:y val="2.31642344220523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2"/>
          <c:order val="2"/>
          <c:tx>
            <c:strRef>
              <c:f>'GB StorageFlows_Figure24'!$W$5</c:f>
              <c:strCache>
                <c:ptCount val="1"/>
                <c:pt idx="0">
                  <c:v> 2024/25</c:v>
                </c:pt>
              </c:strCache>
            </c:strRef>
          </c:tx>
          <c:spPr>
            <a:ln w="28575" cap="rnd">
              <a:solidFill>
                <a:schemeClr val="accent3"/>
              </a:solidFill>
              <a:round/>
            </a:ln>
            <a:effectLst/>
          </c:spPr>
          <c:marker>
            <c:symbol val="none"/>
          </c:marker>
          <c:cat>
            <c:numRef>
              <c:f>'GB StorageFlows_Figure24'!$T$6:$T$187</c:f>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f>'GB StorageFlows_Figure24'!$W$6:$W$187</c:f>
              <c:numCache>
                <c:formatCode>0.0</c:formatCode>
                <c:ptCount val="182"/>
                <c:pt idx="0">
                  <c:v>9.5</c:v>
                </c:pt>
                <c:pt idx="1">
                  <c:v>11.6</c:v>
                </c:pt>
                <c:pt idx="2">
                  <c:v>22.6</c:v>
                </c:pt>
                <c:pt idx="3">
                  <c:v>35.700000000000003</c:v>
                </c:pt>
                <c:pt idx="4">
                  <c:v>72.599999999999994</c:v>
                </c:pt>
                <c:pt idx="5">
                  <c:v>102</c:v>
                </c:pt>
                <c:pt idx="6">
                  <c:v>115.4</c:v>
                </c:pt>
                <c:pt idx="7">
                  <c:v>147</c:v>
                </c:pt>
                <c:pt idx="8">
                  <c:v>171.5</c:v>
                </c:pt>
                <c:pt idx="9">
                  <c:v>173.7</c:v>
                </c:pt>
                <c:pt idx="10">
                  <c:v>173.7</c:v>
                </c:pt>
                <c:pt idx="11">
                  <c:v>198.1</c:v>
                </c:pt>
                <c:pt idx="12">
                  <c:v>199.29999999999998</c:v>
                </c:pt>
                <c:pt idx="13">
                  <c:v>200.79999999999998</c:v>
                </c:pt>
                <c:pt idx="14">
                  <c:v>202.49999999999997</c:v>
                </c:pt>
                <c:pt idx="15">
                  <c:v>219.29999999999998</c:v>
                </c:pt>
                <c:pt idx="16">
                  <c:v>231.79999999999998</c:v>
                </c:pt>
                <c:pt idx="17">
                  <c:v>246.49999999999997</c:v>
                </c:pt>
                <c:pt idx="18">
                  <c:v>286.2</c:v>
                </c:pt>
                <c:pt idx="19">
                  <c:v>330.09999999999997</c:v>
                </c:pt>
                <c:pt idx="20">
                  <c:v>345.2</c:v>
                </c:pt>
                <c:pt idx="21">
                  <c:v>345.7</c:v>
                </c:pt>
                <c:pt idx="22">
                  <c:v>352.4</c:v>
                </c:pt>
                <c:pt idx="23">
                  <c:v>373.2</c:v>
                </c:pt>
                <c:pt idx="24">
                  <c:v>387.2</c:v>
                </c:pt>
                <c:pt idx="25">
                  <c:v>417.9</c:v>
                </c:pt>
                <c:pt idx="26">
                  <c:v>456.5</c:v>
                </c:pt>
                <c:pt idx="27">
                  <c:v>466.6</c:v>
                </c:pt>
                <c:pt idx="28">
                  <c:v>467.5</c:v>
                </c:pt>
                <c:pt idx="29">
                  <c:v>471.1</c:v>
                </c:pt>
                <c:pt idx="30">
                  <c:v>484.90000000000003</c:v>
                </c:pt>
                <c:pt idx="31">
                  <c:v>487.50000000000006</c:v>
                </c:pt>
                <c:pt idx="32">
                  <c:v>507.90000000000003</c:v>
                </c:pt>
                <c:pt idx="33">
                  <c:v>511.70000000000005</c:v>
                </c:pt>
                <c:pt idx="34">
                  <c:v>514.30000000000007</c:v>
                </c:pt>
                <c:pt idx="35">
                  <c:v>514.30000000000007</c:v>
                </c:pt>
                <c:pt idx="36">
                  <c:v>514.90000000000009</c:v>
                </c:pt>
                <c:pt idx="37">
                  <c:v>519.00000000000011</c:v>
                </c:pt>
                <c:pt idx="38">
                  <c:v>519.60000000000014</c:v>
                </c:pt>
                <c:pt idx="39">
                  <c:v>526.60000000000014</c:v>
                </c:pt>
                <c:pt idx="40">
                  <c:v>556.50000000000011</c:v>
                </c:pt>
                <c:pt idx="41">
                  <c:v>567.30000000000007</c:v>
                </c:pt>
                <c:pt idx="42">
                  <c:v>567.30000000000007</c:v>
                </c:pt>
                <c:pt idx="43">
                  <c:v>567.30000000000007</c:v>
                </c:pt>
                <c:pt idx="44">
                  <c:v>570.50000000000011</c:v>
                </c:pt>
                <c:pt idx="45">
                  <c:v>582.70000000000016</c:v>
                </c:pt>
                <c:pt idx="46">
                  <c:v>621.10000000000014</c:v>
                </c:pt>
                <c:pt idx="47">
                  <c:v>643.30000000000018</c:v>
                </c:pt>
                <c:pt idx="48">
                  <c:v>643.30000000000018</c:v>
                </c:pt>
                <c:pt idx="49">
                  <c:v>643.30000000000018</c:v>
                </c:pt>
                <c:pt idx="50">
                  <c:v>643.30000000000018</c:v>
                </c:pt>
                <c:pt idx="51">
                  <c:v>643.30000000000018</c:v>
                </c:pt>
                <c:pt idx="52">
                  <c:v>643.30000000000018</c:v>
                </c:pt>
                <c:pt idx="53">
                  <c:v>662.30000000000018</c:v>
                </c:pt>
                <c:pt idx="54">
                  <c:v>719.80000000000018</c:v>
                </c:pt>
                <c:pt idx="55">
                  <c:v>756.4000000000002</c:v>
                </c:pt>
                <c:pt idx="56">
                  <c:v>757.00000000000023</c:v>
                </c:pt>
                <c:pt idx="57">
                  <c:v>757.60000000000025</c:v>
                </c:pt>
                <c:pt idx="58">
                  <c:v>757.9000000000002</c:v>
                </c:pt>
                <c:pt idx="59">
                  <c:v>759.00000000000023</c:v>
                </c:pt>
                <c:pt idx="60">
                  <c:v>779.20000000000027</c:v>
                </c:pt>
                <c:pt idx="61">
                  <c:v>822.50000000000023</c:v>
                </c:pt>
                <c:pt idx="62">
                  <c:v>823.10000000000025</c:v>
                </c:pt>
                <c:pt idx="63">
                  <c:v>823.10000000000025</c:v>
                </c:pt>
                <c:pt idx="64">
                  <c:v>823.10000000000025</c:v>
                </c:pt>
                <c:pt idx="65">
                  <c:v>861.50000000000023</c:v>
                </c:pt>
                <c:pt idx="66">
                  <c:v>868.4000000000002</c:v>
                </c:pt>
                <c:pt idx="67">
                  <c:v>877.9000000000002</c:v>
                </c:pt>
                <c:pt idx="68">
                  <c:v>886.60000000000025</c:v>
                </c:pt>
                <c:pt idx="69">
                  <c:v>886.60000000000025</c:v>
                </c:pt>
                <c:pt idx="70">
                  <c:v>886.60000000000025</c:v>
                </c:pt>
                <c:pt idx="71">
                  <c:v>886.60000000000025</c:v>
                </c:pt>
                <c:pt idx="72">
                  <c:v>886.60000000000025</c:v>
                </c:pt>
                <c:pt idx="73">
                  <c:v>886.60000000000025</c:v>
                </c:pt>
                <c:pt idx="74">
                  <c:v>903.50000000000023</c:v>
                </c:pt>
                <c:pt idx="75">
                  <c:v>951.80000000000018</c:v>
                </c:pt>
                <c:pt idx="76">
                  <c:v>968.30000000000018</c:v>
                </c:pt>
                <c:pt idx="77">
                  <c:v>975.4000000000002</c:v>
                </c:pt>
                <c:pt idx="78">
                  <c:v>995.70000000000016</c:v>
                </c:pt>
                <c:pt idx="79">
                  <c:v>996.70000000000016</c:v>
                </c:pt>
                <c:pt idx="80">
                  <c:v>997.9000000000002</c:v>
                </c:pt>
                <c:pt idx="81">
                  <c:v>1025.8000000000002</c:v>
                </c:pt>
                <c:pt idx="82">
                  <c:v>1033.7000000000003</c:v>
                </c:pt>
                <c:pt idx="83">
                  <c:v>1034.9000000000003</c:v>
                </c:pt>
                <c:pt idx="84">
                  <c:v>1061.2000000000003</c:v>
                </c:pt>
                <c:pt idx="85">
                  <c:v>1099.9000000000003</c:v>
                </c:pt>
                <c:pt idx="86">
                  <c:v>1106.0000000000002</c:v>
                </c:pt>
                <c:pt idx="87">
                  <c:v>1106.0000000000002</c:v>
                </c:pt>
                <c:pt idx="88">
                  <c:v>1106.0000000000002</c:v>
                </c:pt>
                <c:pt idx="89">
                  <c:v>1128.7000000000003</c:v>
                </c:pt>
                <c:pt idx="90">
                  <c:v>1163.4000000000003</c:v>
                </c:pt>
                <c:pt idx="91">
                  <c:v>1200.8000000000004</c:v>
                </c:pt>
                <c:pt idx="92">
                  <c:v>1253.6000000000004</c:v>
                </c:pt>
                <c:pt idx="93">
                  <c:v>1253.6000000000004</c:v>
                </c:pt>
                <c:pt idx="94">
                  <c:v>1253.6000000000004</c:v>
                </c:pt>
                <c:pt idx="95">
                  <c:v>1253.6000000000004</c:v>
                </c:pt>
                <c:pt idx="96">
                  <c:v>1268.9000000000003</c:v>
                </c:pt>
                <c:pt idx="97">
                  <c:v>1276.9000000000003</c:v>
                </c:pt>
                <c:pt idx="98">
                  <c:v>1276.9000000000003</c:v>
                </c:pt>
                <c:pt idx="99">
                  <c:v>1276.9000000000003</c:v>
                </c:pt>
                <c:pt idx="100">
                  <c:v>1276.9000000000003</c:v>
                </c:pt>
                <c:pt idx="101">
                  <c:v>1276.9000000000003</c:v>
                </c:pt>
                <c:pt idx="102">
                  <c:v>1276.9000000000003</c:v>
                </c:pt>
                <c:pt idx="103">
                  <c:v>1276.9000000000003</c:v>
                </c:pt>
                <c:pt idx="104">
                  <c:v>1281.0000000000002</c:v>
                </c:pt>
                <c:pt idx="105">
                  <c:v>1285.4000000000003</c:v>
                </c:pt>
                <c:pt idx="106">
                  <c:v>1290.6000000000004</c:v>
                </c:pt>
                <c:pt idx="107">
                  <c:v>1291.7000000000003</c:v>
                </c:pt>
                <c:pt idx="108">
                  <c:v>1291.7000000000003</c:v>
                </c:pt>
                <c:pt idx="109">
                  <c:v>1298.5000000000002</c:v>
                </c:pt>
                <c:pt idx="110">
                  <c:v>1298.5000000000002</c:v>
                </c:pt>
                <c:pt idx="111">
                  <c:v>1298.5000000000002</c:v>
                </c:pt>
                <c:pt idx="112">
                  <c:v>1300.3000000000002</c:v>
                </c:pt>
                <c:pt idx="113">
                  <c:v>1300.3000000000002</c:v>
                </c:pt>
                <c:pt idx="114">
                  <c:v>1300.3000000000002</c:v>
                </c:pt>
                <c:pt idx="115">
                  <c:v>1319.8000000000002</c:v>
                </c:pt>
                <c:pt idx="116">
                  <c:v>1351.1000000000001</c:v>
                </c:pt>
                <c:pt idx="117">
                  <c:v>1374.3000000000002</c:v>
                </c:pt>
                <c:pt idx="118">
                  <c:v>1384.5000000000002</c:v>
                </c:pt>
                <c:pt idx="119">
                  <c:v>1390.6000000000001</c:v>
                </c:pt>
                <c:pt idx="120">
                  <c:v>1394.8000000000002</c:v>
                </c:pt>
                <c:pt idx="121">
                  <c:v>1394.8000000000002</c:v>
                </c:pt>
                <c:pt idx="122">
                  <c:v>1394.8000000000002</c:v>
                </c:pt>
                <c:pt idx="123">
                  <c:v>1413.2000000000003</c:v>
                </c:pt>
                <c:pt idx="124">
                  <c:v>1427.8000000000002</c:v>
                </c:pt>
                <c:pt idx="125">
                  <c:v>1453.1000000000001</c:v>
                </c:pt>
                <c:pt idx="126">
                  <c:v>1484.6000000000001</c:v>
                </c:pt>
                <c:pt idx="127">
                  <c:v>1489.1000000000001</c:v>
                </c:pt>
                <c:pt idx="128">
                  <c:v>1490.2</c:v>
                </c:pt>
                <c:pt idx="129">
                  <c:v>1507.8</c:v>
                </c:pt>
                <c:pt idx="130">
                  <c:v>1510.5</c:v>
                </c:pt>
                <c:pt idx="131">
                  <c:v>1533.3</c:v>
                </c:pt>
                <c:pt idx="132">
                  <c:v>1535.5</c:v>
                </c:pt>
                <c:pt idx="133">
                  <c:v>1535.5</c:v>
                </c:pt>
                <c:pt idx="134">
                  <c:v>1535.5</c:v>
                </c:pt>
                <c:pt idx="135">
                  <c:v>1535.5</c:v>
                </c:pt>
                <c:pt idx="136">
                  <c:v>1535.5</c:v>
                </c:pt>
                <c:pt idx="137">
                  <c:v>1535.5</c:v>
                </c:pt>
                <c:pt idx="138">
                  <c:v>1535.5</c:v>
                </c:pt>
                <c:pt idx="139">
                  <c:v>1535.5</c:v>
                </c:pt>
                <c:pt idx="140">
                  <c:v>1535.5</c:v>
                </c:pt>
                <c:pt idx="141">
                  <c:v>1535.5</c:v>
                </c:pt>
                <c:pt idx="142">
                  <c:v>1564.5</c:v>
                </c:pt>
                <c:pt idx="143">
                  <c:v>1630.5</c:v>
                </c:pt>
                <c:pt idx="144">
                  <c:v>1678.8</c:v>
                </c:pt>
                <c:pt idx="145">
                  <c:v>1722.8</c:v>
                </c:pt>
                <c:pt idx="146">
                  <c:v>1785.7</c:v>
                </c:pt>
                <c:pt idx="147">
                  <c:v>1794.6000000000001</c:v>
                </c:pt>
                <c:pt idx="148">
                  <c:v>1794.8000000000002</c:v>
                </c:pt>
                <c:pt idx="149">
                  <c:v>1794.8000000000002</c:v>
                </c:pt>
                <c:pt idx="150">
                  <c:v>1794.8000000000002</c:v>
                </c:pt>
                <c:pt idx="151">
                  <c:v>1794.8000000000002</c:v>
                </c:pt>
                <c:pt idx="152">
                  <c:v>1795.4</c:v>
                </c:pt>
                <c:pt idx="153">
                  <c:v>1795.4</c:v>
                </c:pt>
                <c:pt idx="154">
                  <c:v>1802.2</c:v>
                </c:pt>
                <c:pt idx="155">
                  <c:v>1821.9</c:v>
                </c:pt>
                <c:pt idx="156">
                  <c:v>1856.7</c:v>
                </c:pt>
                <c:pt idx="157">
                  <c:v>1900.3</c:v>
                </c:pt>
                <c:pt idx="158">
                  <c:v>1960</c:v>
                </c:pt>
                <c:pt idx="159">
                  <c:v>2000.2</c:v>
                </c:pt>
                <c:pt idx="160">
                  <c:v>2012.1000000000001</c:v>
                </c:pt>
                <c:pt idx="161">
                  <c:v>2012.1000000000001</c:v>
                </c:pt>
                <c:pt idx="162">
                  <c:v>2012.1000000000001</c:v>
                </c:pt>
                <c:pt idx="163">
                  <c:v>2012.1000000000001</c:v>
                </c:pt>
                <c:pt idx="164">
                  <c:v>2012.1000000000001</c:v>
                </c:pt>
                <c:pt idx="165">
                  <c:v>2013.4</c:v>
                </c:pt>
                <c:pt idx="166">
                  <c:v>2015</c:v>
                </c:pt>
                <c:pt idx="167">
                  <c:v>2015.5</c:v>
                </c:pt>
                <c:pt idx="168">
                  <c:v>2016</c:v>
                </c:pt>
                <c:pt idx="169">
                  <c:v>2016.2</c:v>
                </c:pt>
                <c:pt idx="170">
                  <c:v>2049.8000000000002</c:v>
                </c:pt>
                <c:pt idx="171">
                  <c:v>2113.8000000000002</c:v>
                </c:pt>
                <c:pt idx="172">
                  <c:v>2164.3000000000002</c:v>
                </c:pt>
                <c:pt idx="173">
                  <c:v>2188.9</c:v>
                </c:pt>
                <c:pt idx="174">
                  <c:v>2191.4</c:v>
                </c:pt>
                <c:pt idx="175">
                  <c:v>2193.8000000000002</c:v>
                </c:pt>
                <c:pt idx="176">
                  <c:v>2216.2000000000003</c:v>
                </c:pt>
                <c:pt idx="177">
                  <c:v>2252.2000000000003</c:v>
                </c:pt>
                <c:pt idx="178">
                  <c:v>2287.3000000000002</c:v>
                </c:pt>
                <c:pt idx="179">
                  <c:v>2326.6000000000004</c:v>
                </c:pt>
                <c:pt idx="180">
                  <c:v>2375.1000000000004</c:v>
                </c:pt>
                <c:pt idx="181">
                  <c:v>2399.4000000000005</c:v>
                </c:pt>
              </c:numCache>
            </c:numRef>
          </c:val>
          <c:smooth val="0"/>
          <c:extLst>
            <c:ext xmlns:c16="http://schemas.microsoft.com/office/drawing/2014/chart" uri="{C3380CC4-5D6E-409C-BE32-E72D297353CC}">
              <c16:uniqueId val="{00000000-F78D-4D70-BEE0-2E282A4EF67B}"/>
            </c:ext>
          </c:extLst>
        </c:ser>
        <c:ser>
          <c:idx val="3"/>
          <c:order val="3"/>
          <c:tx>
            <c:strRef>
              <c:f>'GB StorageFlows_Figure24'!$X$5</c:f>
              <c:strCache>
                <c:ptCount val="1"/>
                <c:pt idx="0">
                  <c:v> 2025/26</c:v>
                </c:pt>
              </c:strCache>
            </c:strRef>
          </c:tx>
          <c:spPr>
            <a:ln w="28575" cap="rnd">
              <a:solidFill>
                <a:schemeClr val="accent4"/>
              </a:solidFill>
              <a:round/>
            </a:ln>
            <a:effectLst/>
          </c:spPr>
          <c:marker>
            <c:symbol val="none"/>
          </c:marker>
          <c:cat>
            <c:numRef>
              <c:f>'GB StorageFlows_Figure24'!$T$6:$T$187</c:f>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f>'GB StorageFlows_Figure24'!$X$6:$X$187</c:f>
              <c:numCache>
                <c:formatCode>0</c:formatCode>
                <c:ptCount val="182"/>
                <c:pt idx="0">
                  <c:v>4.0199999999999996</c:v>
                </c:pt>
                <c:pt idx="1">
                  <c:v>39.269999999999996</c:v>
                </c:pt>
                <c:pt idx="2">
                  <c:v>93.139999999999986</c:v>
                </c:pt>
                <c:pt idx="3">
                  <c:v>112.66999999999999</c:v>
                </c:pt>
                <c:pt idx="4">
                  <c:v>138.92999999999998</c:v>
                </c:pt>
                <c:pt idx="5">
                  <c:v>162.32999999999998</c:v>
                </c:pt>
                <c:pt idx="6">
                  <c:v>170.88</c:v>
                </c:pt>
                <c:pt idx="7">
                  <c:v>186.73</c:v>
                </c:pt>
                <c:pt idx="8">
                  <c:v>206.57999999999998</c:v>
                </c:pt>
                <c:pt idx="9">
                  <c:v>229.69</c:v>
                </c:pt>
                <c:pt idx="10">
                  <c:v>248.76</c:v>
                </c:pt>
                <c:pt idx="11">
                  <c:v>250.54999999999998</c:v>
                </c:pt>
                <c:pt idx="12">
                  <c:v>256.83</c:v>
                </c:pt>
                <c:pt idx="13">
                  <c:v>261.56</c:v>
                </c:pt>
                <c:pt idx="14">
                  <c:v>263.32</c:v>
                </c:pt>
                <c:pt idx="15">
                  <c:v>265.08</c:v>
                </c:pt>
                <c:pt idx="16">
                  <c:v>268.31</c:v>
                </c:pt>
                <c:pt idx="17">
                  <c:v>302.02</c:v>
                </c:pt>
                <c:pt idx="18">
                  <c:v>353.90999999999997</c:v>
                </c:pt>
                <c:pt idx="19">
                  <c:v>402.80999999999995</c:v>
                </c:pt>
                <c:pt idx="20">
                  <c:v>448.72999999999996</c:v>
                </c:pt>
                <c:pt idx="21">
                  <c:v>452.53</c:v>
                </c:pt>
                <c:pt idx="22">
                  <c:v>478.61999999999995</c:v>
                </c:pt>
                <c:pt idx="23">
                  <c:v>492.99999999999994</c:v>
                </c:pt>
                <c:pt idx="24">
                  <c:v>500.80999999999995</c:v>
                </c:pt>
                <c:pt idx="25">
                  <c:v>501.41999999999996</c:v>
                </c:pt>
                <c:pt idx="26">
                  <c:v>505.83</c:v>
                </c:pt>
                <c:pt idx="27">
                  <c:v>526.76</c:v>
                </c:pt>
                <c:pt idx="28">
                  <c:v>527.29999999999995</c:v>
                </c:pt>
                <c:pt idx="29">
                  <c:v>527.29999999999995</c:v>
                </c:pt>
                <c:pt idx="30">
                  <c:v>535.76</c:v>
                </c:pt>
                <c:pt idx="31">
                  <c:v>579.16999999999996</c:v>
                </c:pt>
                <c:pt idx="32">
                  <c:v>607.67999999999995</c:v>
                </c:pt>
                <c:pt idx="33">
                  <c:v>640.9</c:v>
                </c:pt>
                <c:pt idx="34">
                  <c:v>690.56999999999994</c:v>
                </c:pt>
                <c:pt idx="35">
                  <c:v>724.78</c:v>
                </c:pt>
                <c:pt idx="36">
                  <c:v>734.86</c:v>
                </c:pt>
                <c:pt idx="37">
                  <c:v>735.69</c:v>
                </c:pt>
                <c:pt idx="38">
                  <c:v>749.25</c:v>
                </c:pt>
                <c:pt idx="39">
                  <c:v>757.31</c:v>
                </c:pt>
                <c:pt idx="40">
                  <c:v>764.2299999999999</c:v>
                </c:pt>
                <c:pt idx="41">
                  <c:v>777.51999999999987</c:v>
                </c:pt>
                <c:pt idx="42">
                  <c:v>783.2399999999999</c:v>
                </c:pt>
                <c:pt idx="43">
                  <c:v>785.54999999999984</c:v>
                </c:pt>
                <c:pt idx="44">
                  <c:v>791.90999999999985</c:v>
                </c:pt>
                <c:pt idx="45">
                  <c:v>805.32999999999981</c:v>
                </c:pt>
                <c:pt idx="46">
                  <c:v>812.06999999999982</c:v>
                </c:pt>
                <c:pt idx="47">
                  <c:v>812.64999999999986</c:v>
                </c:pt>
                <c:pt idx="48">
                  <c:v>812.64999999999986</c:v>
                </c:pt>
                <c:pt idx="49">
                  <c:v>812.64999999999986</c:v>
                </c:pt>
                <c:pt idx="50">
                  <c:v>812.64999999999986</c:v>
                </c:pt>
                <c:pt idx="51">
                  <c:v>812.66999999999985</c:v>
                </c:pt>
                <c:pt idx="52">
                  <c:v>813.93999999999983</c:v>
                </c:pt>
                <c:pt idx="53">
                  <c:v>835.32999999999981</c:v>
                </c:pt>
                <c:pt idx="54">
                  <c:v>835.73999999999978</c:v>
                </c:pt>
                <c:pt idx="55">
                  <c:v>835.73999999999978</c:v>
                </c:pt>
                <c:pt idx="56">
                  <c:v>835.73999999999978</c:v>
                </c:pt>
                <c:pt idx="57">
                  <c:v>852.07999999999981</c:v>
                </c:pt>
                <c:pt idx="58">
                  <c:v>867.45999999999981</c:v>
                </c:pt>
                <c:pt idx="59">
                  <c:v>886.74999999999977</c:v>
                </c:pt>
                <c:pt idx="60">
                  <c:v>890.62999999999977</c:v>
                </c:pt>
                <c:pt idx="61">
                  <c:v>900.77999999999975</c:v>
                </c:pt>
                <c:pt idx="62">
                  <c:v>901.13999999999976</c:v>
                </c:pt>
                <c:pt idx="63">
                  <c:v>901.13999999999976</c:v>
                </c:pt>
                <c:pt idx="64">
                  <c:v>901.13999999999976</c:v>
                </c:pt>
                <c:pt idx="65">
                  <c:v>901.13999999999976</c:v>
                </c:pt>
                <c:pt idx="66">
                  <c:v>907.42999999999972</c:v>
                </c:pt>
                <c:pt idx="67">
                  <c:v>915.43999999999971</c:v>
                </c:pt>
                <c:pt idx="68">
                  <c:v>937.8299999999997</c:v>
                </c:pt>
                <c:pt idx="69">
                  <c:v>955.49999999999966</c:v>
                </c:pt>
                <c:pt idx="70">
                  <c:v>972.4599999999997</c:v>
                </c:pt>
                <c:pt idx="71">
                  <c:v>991.10999999999967</c:v>
                </c:pt>
                <c:pt idx="72">
                  <c:v>992.92999999999972</c:v>
                </c:pt>
                <c:pt idx="73">
                  <c:v>1021.3399999999997</c:v>
                </c:pt>
                <c:pt idx="74">
                  <c:v>1064.3399999999997</c:v>
                </c:pt>
                <c:pt idx="75">
                  <c:v>1064.3399999999997</c:v>
                </c:pt>
                <c:pt idx="76">
                  <c:v>1064.3399999999997</c:v>
                </c:pt>
                <c:pt idx="77">
                  <c:v>1064.3399999999997</c:v>
                </c:pt>
                <c:pt idx="78">
                  <c:v>1085.9799999999998</c:v>
                </c:pt>
                <c:pt idx="79">
                  <c:v>1098.6599999999999</c:v>
                </c:pt>
                <c:pt idx="80">
                  <c:v>1098.6599999999999</c:v>
                </c:pt>
                <c:pt idx="81">
                  <c:v>1111.9999999999998</c:v>
                </c:pt>
                <c:pt idx="82">
                  <c:v>1142.6399999999999</c:v>
                </c:pt>
                <c:pt idx="83">
                  <c:v>1152.0899999999999</c:v>
                </c:pt>
                <c:pt idx="84">
                  <c:v>1154.53</c:v>
                </c:pt>
                <c:pt idx="85">
                  <c:v>1157.27</c:v>
                </c:pt>
                <c:pt idx="86">
                  <c:v>1157.27</c:v>
                </c:pt>
                <c:pt idx="87">
                  <c:v>1160.8699999999999</c:v>
                </c:pt>
                <c:pt idx="88">
                  <c:v>1160.8699999999999</c:v>
                </c:pt>
                <c:pt idx="89">
                  <c:v>1169.6599999999999</c:v>
                </c:pt>
                <c:pt idx="90">
                  <c:v>1172.33</c:v>
                </c:pt>
                <c:pt idx="91">
                  <c:v>1183.33</c:v>
                </c:pt>
                <c:pt idx="92">
                  <c:v>1217.04</c:v>
                </c:pt>
                <c:pt idx="93">
                  <c:v>1232.3699999999999</c:v>
                </c:pt>
                <c:pt idx="94">
                  <c:v>1236.1299999999999</c:v>
                </c:pt>
                <c:pt idx="95">
                  <c:v>1236.1299999999999</c:v>
                </c:pt>
                <c:pt idx="96">
                  <c:v>1236.1299999999999</c:v>
                </c:pt>
                <c:pt idx="97">
                  <c:v>1236.1299999999999</c:v>
                </c:pt>
                <c:pt idx="98">
                  <c:v>1236.7199999999998</c:v>
                </c:pt>
                <c:pt idx="99">
                  <c:v>1236.9399999999998</c:v>
                </c:pt>
                <c:pt idx="100">
                  <c:v>1237.9999999999998</c:v>
                </c:pt>
                <c:pt idx="101">
                  <c:v>1237.9999999999998</c:v>
                </c:pt>
                <c:pt idx="102">
                  <c:v>1243.5899999999997</c:v>
                </c:pt>
                <c:pt idx="103">
                  <c:v>1261.3999999999996</c:v>
                </c:pt>
                <c:pt idx="104">
                  <c:v>1266.6199999999997</c:v>
                </c:pt>
                <c:pt idx="105">
                  <c:v>1266.6199999999997</c:v>
                </c:pt>
                <c:pt idx="106">
                  <c:v>1272.4199999999996</c:v>
                </c:pt>
                <c:pt idx="107">
                  <c:v>1280.4599999999996</c:v>
                </c:pt>
                <c:pt idx="108">
                  <c:v>1288.8799999999997</c:v>
                </c:pt>
                <c:pt idx="109">
                  <c:v>1295.7599999999998</c:v>
                </c:pt>
                <c:pt idx="110">
                  <c:v>1306.0399999999997</c:v>
                </c:pt>
                <c:pt idx="111">
                  <c:v>1325.5199999999998</c:v>
                </c:pt>
                <c:pt idx="112">
                  <c:v>1345.9499999999998</c:v>
                </c:pt>
                <c:pt idx="113">
                  <c:v>1366.0399999999997</c:v>
                </c:pt>
                <c:pt idx="114">
                  <c:v>1393.2199999999998</c:v>
                </c:pt>
                <c:pt idx="115">
                  <c:v>1427.1999999999998</c:v>
                </c:pt>
                <c:pt idx="116">
                  <c:v>1436.4299999999998</c:v>
                </c:pt>
                <c:pt idx="117">
                  <c:v>1436.4299999999998</c:v>
                </c:pt>
                <c:pt idx="118">
                  <c:v>1436.4299999999998</c:v>
                </c:pt>
                <c:pt idx="119">
                  <c:v>1436.4299999999998</c:v>
                </c:pt>
                <c:pt idx="120">
                  <c:v>1436.4299999999998</c:v>
                </c:pt>
                <c:pt idx="121">
                  <c:v>1436.4299999999998</c:v>
                </c:pt>
                <c:pt idx="122">
                  <c:v>1454.3899999999999</c:v>
                </c:pt>
                <c:pt idx="123">
                  <c:v>1470.05</c:v>
                </c:pt>
                <c:pt idx="124">
                  <c:v>1491.3799999999999</c:v>
                </c:pt>
                <c:pt idx="125">
                  <c:v>1491.3799999999999</c:v>
                </c:pt>
                <c:pt idx="126">
                  <c:v>1491.3799999999999</c:v>
                </c:pt>
                <c:pt idx="127">
                  <c:v>1491.3799999999999</c:v>
                </c:pt>
                <c:pt idx="128">
                  <c:v>1491.3799999999999</c:v>
                </c:pt>
                <c:pt idx="129">
                  <c:v>1502.9799999999998</c:v>
                </c:pt>
                <c:pt idx="130">
                  <c:v>1515.4499999999998</c:v>
                </c:pt>
                <c:pt idx="131">
                  <c:v>1515.4499999999998</c:v>
                </c:pt>
                <c:pt idx="132">
                  <c:v>1515.4499999999998</c:v>
                </c:pt>
                <c:pt idx="133">
                  <c:v>1515.4499999999998</c:v>
                </c:pt>
                <c:pt idx="134">
                  <c:v>1517.3899999999999</c:v>
                </c:pt>
                <c:pt idx="135">
                  <c:v>1517.3899999999999</c:v>
                </c:pt>
                <c:pt idx="136">
                  <c:v>1517.3899999999999</c:v>
                </c:pt>
                <c:pt idx="137">
                  <c:v>1519.78</c:v>
                </c:pt>
                <c:pt idx="138">
                  <c:v>1519.78</c:v>
                </c:pt>
                <c:pt idx="139">
                  <c:v>1519.78</c:v>
                </c:pt>
                <c:pt idx="140">
                  <c:v>1519.78</c:v>
                </c:pt>
                <c:pt idx="141">
                  <c:v>1519.78</c:v>
                </c:pt>
                <c:pt idx="142">
                  <c:v>1519.78</c:v>
                </c:pt>
                <c:pt idx="143">
                  <c:v>1536.26</c:v>
                </c:pt>
                <c:pt idx="144">
                  <c:v>1571.08</c:v>
                </c:pt>
                <c:pt idx="145">
                  <c:v>1579.61</c:v>
                </c:pt>
                <c:pt idx="146">
                  <c:v>1596.49</c:v>
                </c:pt>
                <c:pt idx="147">
                  <c:v>1634.57</c:v>
                </c:pt>
                <c:pt idx="148">
                  <c:v>1679.56</c:v>
                </c:pt>
                <c:pt idx="149">
                  <c:v>1684.44</c:v>
                </c:pt>
                <c:pt idx="150">
                  <c:v>1688.3400000000001</c:v>
                </c:pt>
                <c:pt idx="151">
                  <c:v>1701.41</c:v>
                </c:pt>
                <c:pt idx="152">
                  <c:v>1715.69</c:v>
                </c:pt>
                <c:pt idx="153">
                  <c:v>1720.46</c:v>
                </c:pt>
                <c:pt idx="154">
                  <c:v>1742.74</c:v>
                </c:pt>
                <c:pt idx="155">
                  <c:v>1776.67</c:v>
                </c:pt>
                <c:pt idx="156">
                  <c:v>1777.41</c:v>
                </c:pt>
                <c:pt idx="157">
                  <c:v>1800.65</c:v>
                </c:pt>
                <c:pt idx="158">
                  <c:v>1823.77</c:v>
                </c:pt>
                <c:pt idx="159">
                  <c:v>1830.54</c:v>
                </c:pt>
                <c:pt idx="160">
                  <c:v>1856.19</c:v>
                </c:pt>
                <c:pt idx="161">
                  <c:v>1887.43</c:v>
                </c:pt>
                <c:pt idx="162">
                  <c:v>1911.24</c:v>
                </c:pt>
                <c:pt idx="163">
                  <c:v>1921.13</c:v>
                </c:pt>
                <c:pt idx="164">
                  <c:v>1927.8700000000001</c:v>
                </c:pt>
                <c:pt idx="165">
                  <c:v>1952.42</c:v>
                </c:pt>
                <c:pt idx="166">
                  <c:v>1963.9</c:v>
                </c:pt>
                <c:pt idx="167">
                  <c:v>1992.1000000000001</c:v>
                </c:pt>
                <c:pt idx="168">
                  <c:v>2012.91</c:v>
                </c:pt>
                <c:pt idx="169">
                  <c:v>2017.3600000000001</c:v>
                </c:pt>
                <c:pt idx="170">
                  <c:v>2018.2</c:v>
                </c:pt>
                <c:pt idx="171">
                  <c:v>2032.66</c:v>
                </c:pt>
                <c:pt idx="172">
                  <c:v>2041.26</c:v>
                </c:pt>
                <c:pt idx="173">
                  <c:v>2044.33</c:v>
                </c:pt>
                <c:pt idx="174">
                  <c:v>2060.59</c:v>
                </c:pt>
                <c:pt idx="175">
                  <c:v>2071</c:v>
                </c:pt>
                <c:pt idx="176">
                  <c:v>2071.0500000000002</c:v>
                </c:pt>
                <c:pt idx="177">
                  <c:v>2072.3700000000003</c:v>
                </c:pt>
                <c:pt idx="178">
                  <c:v>2081.09</c:v>
                </c:pt>
                <c:pt idx="179">
                  <c:v>2085.44</c:v>
                </c:pt>
                <c:pt idx="180">
                  <c:v>2093.62</c:v>
                </c:pt>
                <c:pt idx="181">
                  <c:v>2101.85</c:v>
                </c:pt>
              </c:numCache>
            </c:numRef>
          </c:val>
          <c:smooth val="0"/>
          <c:extLst>
            <c:ext xmlns:c16="http://schemas.microsoft.com/office/drawing/2014/chart" uri="{C3380CC4-5D6E-409C-BE32-E72D297353CC}">
              <c16:uniqueId val="{00000001-F78D-4D70-BEE0-2E282A4EF67B}"/>
            </c:ext>
          </c:extLst>
        </c:ser>
        <c:dLbls>
          <c:showLegendKey val="0"/>
          <c:showVal val="0"/>
          <c:showCatName val="0"/>
          <c:showSerName val="0"/>
          <c:showPercent val="0"/>
          <c:showBubbleSize val="0"/>
        </c:dLbls>
        <c:smooth val="0"/>
        <c:axId val="473429567"/>
        <c:axId val="473428127"/>
        <c:extLst>
          <c:ext xmlns:c15="http://schemas.microsoft.com/office/drawing/2012/chart" uri="{02D57815-91ED-43cb-92C2-25804820EDAC}">
            <c15:filteredLineSeries>
              <c15:ser>
                <c:idx val="0"/>
                <c:order val="0"/>
                <c:tx>
                  <c:strRef>
                    <c:extLst>
                      <c:ext uri="{02D57815-91ED-43cb-92C2-25804820EDAC}">
                        <c15:formulaRef>
                          <c15:sqref>'GB StorageFlows_Figure24'!$U$5</c15:sqref>
                        </c15:formulaRef>
                      </c:ext>
                    </c:extLst>
                    <c:strCache>
                      <c:ptCount val="1"/>
                      <c:pt idx="0">
                        <c:v>2024/25</c:v>
                      </c:pt>
                    </c:strCache>
                  </c:strRef>
                </c:tx>
                <c:spPr>
                  <a:ln w="28575" cap="rnd">
                    <a:solidFill>
                      <a:schemeClr val="accent1"/>
                    </a:solidFill>
                    <a:round/>
                  </a:ln>
                  <a:effectLst/>
                </c:spPr>
                <c:marker>
                  <c:symbol val="none"/>
                </c:marker>
                <c:cat>
                  <c:numRef>
                    <c:extLst>
                      <c:ext uri="{02D57815-91ED-43cb-92C2-25804820EDAC}">
                        <c15:formulaRef>
                          <c15:sqref>'GB StorageFlows_Figure24'!$T$6:$T$187</c15:sqref>
                        </c15:formulaRef>
                      </c:ext>
                    </c:extLst>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extLst>
                      <c:ext uri="{02D57815-91ED-43cb-92C2-25804820EDAC}">
                        <c15:formulaRef>
                          <c15:sqref>'GB StorageFlows_Figure24'!$U$6:$U$187</c15:sqref>
                        </c15:formulaRef>
                      </c:ext>
                    </c:extLst>
                    <c:numCache>
                      <c:formatCode>0</c:formatCode>
                      <c:ptCount val="182"/>
                      <c:pt idx="0">
                        <c:v>9.5</c:v>
                      </c:pt>
                      <c:pt idx="1">
                        <c:v>2.1</c:v>
                      </c:pt>
                      <c:pt idx="2">
                        <c:v>11</c:v>
                      </c:pt>
                      <c:pt idx="3">
                        <c:v>13.1</c:v>
                      </c:pt>
                      <c:pt idx="4">
                        <c:v>36.9</c:v>
                      </c:pt>
                      <c:pt idx="5">
                        <c:v>29.4</c:v>
                      </c:pt>
                      <c:pt idx="6">
                        <c:v>13.4</c:v>
                      </c:pt>
                      <c:pt idx="7">
                        <c:v>31.6</c:v>
                      </c:pt>
                      <c:pt idx="8">
                        <c:v>24.5</c:v>
                      </c:pt>
                      <c:pt idx="9">
                        <c:v>2.2000000000000002</c:v>
                      </c:pt>
                      <c:pt idx="10">
                        <c:v>0</c:v>
                      </c:pt>
                      <c:pt idx="11">
                        <c:v>24.4</c:v>
                      </c:pt>
                      <c:pt idx="12">
                        <c:v>1.2</c:v>
                      </c:pt>
                      <c:pt idx="13">
                        <c:v>1.5</c:v>
                      </c:pt>
                      <c:pt idx="14">
                        <c:v>1.7</c:v>
                      </c:pt>
                      <c:pt idx="15">
                        <c:v>16.8</c:v>
                      </c:pt>
                      <c:pt idx="16">
                        <c:v>12.5</c:v>
                      </c:pt>
                      <c:pt idx="17">
                        <c:v>14.7</c:v>
                      </c:pt>
                      <c:pt idx="18">
                        <c:v>39.700000000000003</c:v>
                      </c:pt>
                      <c:pt idx="19">
                        <c:v>43.9</c:v>
                      </c:pt>
                      <c:pt idx="20">
                        <c:v>15.1</c:v>
                      </c:pt>
                      <c:pt idx="21">
                        <c:v>0.5</c:v>
                      </c:pt>
                      <c:pt idx="22">
                        <c:v>6.7</c:v>
                      </c:pt>
                      <c:pt idx="23">
                        <c:v>20.8</c:v>
                      </c:pt>
                      <c:pt idx="24">
                        <c:v>14</c:v>
                      </c:pt>
                      <c:pt idx="25">
                        <c:v>30.7</c:v>
                      </c:pt>
                      <c:pt idx="26">
                        <c:v>38.6</c:v>
                      </c:pt>
                      <c:pt idx="27">
                        <c:v>10.1</c:v>
                      </c:pt>
                      <c:pt idx="28">
                        <c:v>0.9</c:v>
                      </c:pt>
                      <c:pt idx="29">
                        <c:v>3.6</c:v>
                      </c:pt>
                      <c:pt idx="30">
                        <c:v>13.8</c:v>
                      </c:pt>
                      <c:pt idx="31">
                        <c:v>2.6</c:v>
                      </c:pt>
                      <c:pt idx="32">
                        <c:v>20.399999999999999</c:v>
                      </c:pt>
                      <c:pt idx="33">
                        <c:v>3.8</c:v>
                      </c:pt>
                      <c:pt idx="34">
                        <c:v>2.6</c:v>
                      </c:pt>
                      <c:pt idx="35">
                        <c:v>0</c:v>
                      </c:pt>
                      <c:pt idx="36">
                        <c:v>0.6</c:v>
                      </c:pt>
                      <c:pt idx="37">
                        <c:v>4.0999999999999996</c:v>
                      </c:pt>
                      <c:pt idx="38">
                        <c:v>0.6</c:v>
                      </c:pt>
                      <c:pt idx="39">
                        <c:v>7</c:v>
                      </c:pt>
                      <c:pt idx="40">
                        <c:v>29.9</c:v>
                      </c:pt>
                      <c:pt idx="41">
                        <c:v>10.8</c:v>
                      </c:pt>
                      <c:pt idx="42">
                        <c:v>0</c:v>
                      </c:pt>
                      <c:pt idx="43">
                        <c:v>0</c:v>
                      </c:pt>
                      <c:pt idx="44">
                        <c:v>3.2</c:v>
                      </c:pt>
                      <c:pt idx="45">
                        <c:v>12.2</c:v>
                      </c:pt>
                      <c:pt idx="46">
                        <c:v>38.4</c:v>
                      </c:pt>
                      <c:pt idx="47">
                        <c:v>22.2</c:v>
                      </c:pt>
                      <c:pt idx="48">
                        <c:v>0</c:v>
                      </c:pt>
                      <c:pt idx="49">
                        <c:v>0</c:v>
                      </c:pt>
                      <c:pt idx="50">
                        <c:v>0</c:v>
                      </c:pt>
                      <c:pt idx="51">
                        <c:v>0</c:v>
                      </c:pt>
                      <c:pt idx="52">
                        <c:v>0</c:v>
                      </c:pt>
                      <c:pt idx="53">
                        <c:v>19</c:v>
                      </c:pt>
                      <c:pt idx="54">
                        <c:v>57.5</c:v>
                      </c:pt>
                      <c:pt idx="55">
                        <c:v>36.6</c:v>
                      </c:pt>
                      <c:pt idx="56">
                        <c:v>0.6</c:v>
                      </c:pt>
                      <c:pt idx="57">
                        <c:v>0.6</c:v>
                      </c:pt>
                      <c:pt idx="58">
                        <c:v>0.3</c:v>
                      </c:pt>
                      <c:pt idx="59">
                        <c:v>1.1000000000000001</c:v>
                      </c:pt>
                      <c:pt idx="60">
                        <c:v>20.2</c:v>
                      </c:pt>
                      <c:pt idx="61">
                        <c:v>43.3</c:v>
                      </c:pt>
                      <c:pt idx="62">
                        <c:v>0.6</c:v>
                      </c:pt>
                      <c:pt idx="63">
                        <c:v>0</c:v>
                      </c:pt>
                      <c:pt idx="64">
                        <c:v>0</c:v>
                      </c:pt>
                      <c:pt idx="65">
                        <c:v>38.4</c:v>
                      </c:pt>
                      <c:pt idx="66">
                        <c:v>6.9</c:v>
                      </c:pt>
                      <c:pt idx="67">
                        <c:v>9.5</c:v>
                      </c:pt>
                      <c:pt idx="68">
                        <c:v>8.6999999999999993</c:v>
                      </c:pt>
                      <c:pt idx="69">
                        <c:v>0</c:v>
                      </c:pt>
                      <c:pt idx="70">
                        <c:v>0</c:v>
                      </c:pt>
                      <c:pt idx="71">
                        <c:v>0</c:v>
                      </c:pt>
                      <c:pt idx="72">
                        <c:v>0</c:v>
                      </c:pt>
                      <c:pt idx="73">
                        <c:v>0</c:v>
                      </c:pt>
                      <c:pt idx="74">
                        <c:v>16.899999999999999</c:v>
                      </c:pt>
                      <c:pt idx="75">
                        <c:v>48.3</c:v>
                      </c:pt>
                      <c:pt idx="76">
                        <c:v>16.5</c:v>
                      </c:pt>
                      <c:pt idx="77">
                        <c:v>7.1</c:v>
                      </c:pt>
                      <c:pt idx="78">
                        <c:v>20.3</c:v>
                      </c:pt>
                      <c:pt idx="79">
                        <c:v>1</c:v>
                      </c:pt>
                      <c:pt idx="80">
                        <c:v>1.2</c:v>
                      </c:pt>
                      <c:pt idx="81">
                        <c:v>27.9</c:v>
                      </c:pt>
                      <c:pt idx="82">
                        <c:v>7.9</c:v>
                      </c:pt>
                      <c:pt idx="83">
                        <c:v>1.2</c:v>
                      </c:pt>
                      <c:pt idx="84">
                        <c:v>26.3</c:v>
                      </c:pt>
                      <c:pt idx="85">
                        <c:v>38.700000000000003</c:v>
                      </c:pt>
                      <c:pt idx="86">
                        <c:v>6.1</c:v>
                      </c:pt>
                      <c:pt idx="87">
                        <c:v>0</c:v>
                      </c:pt>
                      <c:pt idx="88">
                        <c:v>0</c:v>
                      </c:pt>
                      <c:pt idx="89">
                        <c:v>22.7</c:v>
                      </c:pt>
                      <c:pt idx="90">
                        <c:v>34.700000000000003</c:v>
                      </c:pt>
                      <c:pt idx="91">
                        <c:v>37.4</c:v>
                      </c:pt>
                      <c:pt idx="92">
                        <c:v>52.8</c:v>
                      </c:pt>
                      <c:pt idx="93">
                        <c:v>0</c:v>
                      </c:pt>
                      <c:pt idx="94">
                        <c:v>0</c:v>
                      </c:pt>
                      <c:pt idx="95">
                        <c:v>0</c:v>
                      </c:pt>
                      <c:pt idx="96">
                        <c:v>15.3</c:v>
                      </c:pt>
                      <c:pt idx="97">
                        <c:v>8</c:v>
                      </c:pt>
                      <c:pt idx="98">
                        <c:v>0</c:v>
                      </c:pt>
                      <c:pt idx="99">
                        <c:v>0</c:v>
                      </c:pt>
                      <c:pt idx="100">
                        <c:v>0</c:v>
                      </c:pt>
                      <c:pt idx="101">
                        <c:v>0</c:v>
                      </c:pt>
                      <c:pt idx="102">
                        <c:v>0</c:v>
                      </c:pt>
                      <c:pt idx="103">
                        <c:v>0</c:v>
                      </c:pt>
                      <c:pt idx="104">
                        <c:v>4.0999999999999996</c:v>
                      </c:pt>
                      <c:pt idx="105">
                        <c:v>4.4000000000000004</c:v>
                      </c:pt>
                      <c:pt idx="106">
                        <c:v>5.2</c:v>
                      </c:pt>
                      <c:pt idx="107">
                        <c:v>1.1000000000000001</c:v>
                      </c:pt>
                      <c:pt idx="108">
                        <c:v>0</c:v>
                      </c:pt>
                      <c:pt idx="109">
                        <c:v>6.8</c:v>
                      </c:pt>
                      <c:pt idx="110">
                        <c:v>0</c:v>
                      </c:pt>
                      <c:pt idx="111">
                        <c:v>0</c:v>
                      </c:pt>
                      <c:pt idx="112">
                        <c:v>1.8</c:v>
                      </c:pt>
                      <c:pt idx="113">
                        <c:v>0</c:v>
                      </c:pt>
                      <c:pt idx="114">
                        <c:v>0</c:v>
                      </c:pt>
                      <c:pt idx="115">
                        <c:v>19.5</c:v>
                      </c:pt>
                      <c:pt idx="116">
                        <c:v>31.3</c:v>
                      </c:pt>
                      <c:pt idx="117">
                        <c:v>23.2</c:v>
                      </c:pt>
                      <c:pt idx="118">
                        <c:v>10.199999999999999</c:v>
                      </c:pt>
                      <c:pt idx="119">
                        <c:v>6.1</c:v>
                      </c:pt>
                      <c:pt idx="120">
                        <c:v>4.2</c:v>
                      </c:pt>
                      <c:pt idx="121">
                        <c:v>0</c:v>
                      </c:pt>
                      <c:pt idx="122">
                        <c:v>0</c:v>
                      </c:pt>
                      <c:pt idx="123">
                        <c:v>18.399999999999999</c:v>
                      </c:pt>
                      <c:pt idx="124">
                        <c:v>14.6</c:v>
                      </c:pt>
                      <c:pt idx="125">
                        <c:v>25.3</c:v>
                      </c:pt>
                      <c:pt idx="126">
                        <c:v>31.5</c:v>
                      </c:pt>
                      <c:pt idx="127">
                        <c:v>4.5</c:v>
                      </c:pt>
                      <c:pt idx="128">
                        <c:v>1.1000000000000001</c:v>
                      </c:pt>
                      <c:pt idx="129">
                        <c:v>17.600000000000001</c:v>
                      </c:pt>
                      <c:pt idx="130">
                        <c:v>2.7</c:v>
                      </c:pt>
                      <c:pt idx="131">
                        <c:v>22.8</c:v>
                      </c:pt>
                      <c:pt idx="132">
                        <c:v>2.2000000000000002</c:v>
                      </c:pt>
                      <c:pt idx="133">
                        <c:v>0</c:v>
                      </c:pt>
                      <c:pt idx="134">
                        <c:v>0</c:v>
                      </c:pt>
                      <c:pt idx="135">
                        <c:v>0</c:v>
                      </c:pt>
                      <c:pt idx="136">
                        <c:v>0</c:v>
                      </c:pt>
                      <c:pt idx="137">
                        <c:v>0</c:v>
                      </c:pt>
                      <c:pt idx="138">
                        <c:v>0</c:v>
                      </c:pt>
                      <c:pt idx="139">
                        <c:v>0</c:v>
                      </c:pt>
                      <c:pt idx="140">
                        <c:v>0</c:v>
                      </c:pt>
                      <c:pt idx="141">
                        <c:v>0</c:v>
                      </c:pt>
                      <c:pt idx="142">
                        <c:v>29</c:v>
                      </c:pt>
                      <c:pt idx="143">
                        <c:v>66</c:v>
                      </c:pt>
                      <c:pt idx="144">
                        <c:v>48.3</c:v>
                      </c:pt>
                      <c:pt idx="145">
                        <c:v>44</c:v>
                      </c:pt>
                      <c:pt idx="146">
                        <c:v>62.9</c:v>
                      </c:pt>
                      <c:pt idx="147">
                        <c:v>8.9</c:v>
                      </c:pt>
                      <c:pt idx="148">
                        <c:v>0.2</c:v>
                      </c:pt>
                      <c:pt idx="149">
                        <c:v>0</c:v>
                      </c:pt>
                      <c:pt idx="150">
                        <c:v>0</c:v>
                      </c:pt>
                      <c:pt idx="151">
                        <c:v>0</c:v>
                      </c:pt>
                      <c:pt idx="152">
                        <c:v>0.6</c:v>
                      </c:pt>
                      <c:pt idx="153">
                        <c:v>0</c:v>
                      </c:pt>
                      <c:pt idx="154">
                        <c:v>6.8</c:v>
                      </c:pt>
                      <c:pt idx="155">
                        <c:v>19.7</c:v>
                      </c:pt>
                      <c:pt idx="156">
                        <c:v>34.799999999999997</c:v>
                      </c:pt>
                      <c:pt idx="157">
                        <c:v>43.6</c:v>
                      </c:pt>
                      <c:pt idx="158">
                        <c:v>59.7</c:v>
                      </c:pt>
                      <c:pt idx="159">
                        <c:v>40.200000000000003</c:v>
                      </c:pt>
                      <c:pt idx="160">
                        <c:v>11.9</c:v>
                      </c:pt>
                      <c:pt idx="161">
                        <c:v>0</c:v>
                      </c:pt>
                      <c:pt idx="162">
                        <c:v>0</c:v>
                      </c:pt>
                      <c:pt idx="163">
                        <c:v>0</c:v>
                      </c:pt>
                      <c:pt idx="164">
                        <c:v>0</c:v>
                      </c:pt>
                      <c:pt idx="165">
                        <c:v>1.3</c:v>
                      </c:pt>
                      <c:pt idx="166">
                        <c:v>1.6</c:v>
                      </c:pt>
                      <c:pt idx="167">
                        <c:v>0.5</c:v>
                      </c:pt>
                      <c:pt idx="168">
                        <c:v>0.5</c:v>
                      </c:pt>
                      <c:pt idx="169">
                        <c:v>0.2</c:v>
                      </c:pt>
                      <c:pt idx="170">
                        <c:v>33.6</c:v>
                      </c:pt>
                      <c:pt idx="171">
                        <c:v>64</c:v>
                      </c:pt>
                      <c:pt idx="172">
                        <c:v>50.5</c:v>
                      </c:pt>
                      <c:pt idx="173">
                        <c:v>24.6</c:v>
                      </c:pt>
                      <c:pt idx="174">
                        <c:v>2.5</c:v>
                      </c:pt>
                      <c:pt idx="175">
                        <c:v>2.4</c:v>
                      </c:pt>
                      <c:pt idx="176">
                        <c:v>22.4</c:v>
                      </c:pt>
                      <c:pt idx="177">
                        <c:v>36</c:v>
                      </c:pt>
                      <c:pt idx="178">
                        <c:v>35.1</c:v>
                      </c:pt>
                      <c:pt idx="179">
                        <c:v>39.299999999999997</c:v>
                      </c:pt>
                      <c:pt idx="180">
                        <c:v>48.5</c:v>
                      </c:pt>
                      <c:pt idx="181">
                        <c:v>24.3</c:v>
                      </c:pt>
                    </c:numCache>
                  </c:numRef>
                </c:val>
                <c:smooth val="0"/>
                <c:extLst>
                  <c:ext xmlns:c16="http://schemas.microsoft.com/office/drawing/2014/chart" uri="{C3380CC4-5D6E-409C-BE32-E72D297353CC}">
                    <c16:uniqueId val="{00000002-F78D-4D70-BEE0-2E282A4EF67B}"/>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'GB StorageFlows_Figure24'!$V$5</c15:sqref>
                        </c15:formulaRef>
                      </c:ext>
                    </c:extLst>
                    <c:strCache>
                      <c:ptCount val="1"/>
                      <c:pt idx="0">
                        <c:v>2025/26</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'GB StorageFlows_Figure24'!$T$6:$T$187</c15:sqref>
                        </c15:formulaRef>
                      </c:ext>
                    </c:extLst>
                    <c:numCache>
                      <c:formatCode>d\-mmm</c:formatCode>
                      <c:ptCount val="182"/>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extLst xmlns:c15="http://schemas.microsoft.com/office/drawing/2012/chart">
                      <c:ext xmlns:c15="http://schemas.microsoft.com/office/drawing/2012/chart" uri="{02D57815-91ED-43cb-92C2-25804820EDAC}">
                        <c15:formulaRef>
                          <c15:sqref>'GB StorageFlows_Figure24'!$V$6:$V$187</c15:sqref>
                        </c15:formulaRef>
                      </c:ext>
                    </c:extLst>
                    <c:numCache>
                      <c:formatCode>0</c:formatCode>
                      <c:ptCount val="182"/>
                      <c:pt idx="0">
                        <c:v>4.0199999999999996</c:v>
                      </c:pt>
                      <c:pt idx="1">
                        <c:v>35.25</c:v>
                      </c:pt>
                      <c:pt idx="2">
                        <c:v>53.87</c:v>
                      </c:pt>
                      <c:pt idx="3">
                        <c:v>19.53</c:v>
                      </c:pt>
                      <c:pt idx="4">
                        <c:v>26.26</c:v>
                      </c:pt>
                      <c:pt idx="5">
                        <c:v>23.4</c:v>
                      </c:pt>
                      <c:pt idx="6">
                        <c:v>8.5500000000000007</c:v>
                      </c:pt>
                      <c:pt idx="7">
                        <c:v>15.85</c:v>
                      </c:pt>
                      <c:pt idx="8">
                        <c:v>19.850000000000001</c:v>
                      </c:pt>
                      <c:pt idx="9">
                        <c:v>23.11</c:v>
                      </c:pt>
                      <c:pt idx="10">
                        <c:v>19.07</c:v>
                      </c:pt>
                      <c:pt idx="11">
                        <c:v>1.79</c:v>
                      </c:pt>
                      <c:pt idx="12">
                        <c:v>6.28</c:v>
                      </c:pt>
                      <c:pt idx="13">
                        <c:v>4.7300000000000004</c:v>
                      </c:pt>
                      <c:pt idx="14">
                        <c:v>1.76</c:v>
                      </c:pt>
                      <c:pt idx="15">
                        <c:v>1.76</c:v>
                      </c:pt>
                      <c:pt idx="16">
                        <c:v>3.23</c:v>
                      </c:pt>
                      <c:pt idx="17">
                        <c:v>33.71</c:v>
                      </c:pt>
                      <c:pt idx="18">
                        <c:v>51.89</c:v>
                      </c:pt>
                      <c:pt idx="19">
                        <c:v>48.9</c:v>
                      </c:pt>
                      <c:pt idx="20">
                        <c:v>45.92</c:v>
                      </c:pt>
                      <c:pt idx="21">
                        <c:v>3.8</c:v>
                      </c:pt>
                      <c:pt idx="22">
                        <c:v>26.09</c:v>
                      </c:pt>
                      <c:pt idx="23">
                        <c:v>14.38</c:v>
                      </c:pt>
                      <c:pt idx="24">
                        <c:v>7.81</c:v>
                      </c:pt>
                      <c:pt idx="25">
                        <c:v>0.61</c:v>
                      </c:pt>
                      <c:pt idx="26">
                        <c:v>4.41</c:v>
                      </c:pt>
                      <c:pt idx="27">
                        <c:v>20.93</c:v>
                      </c:pt>
                      <c:pt idx="28">
                        <c:v>0.54</c:v>
                      </c:pt>
                      <c:pt idx="29">
                        <c:v>0</c:v>
                      </c:pt>
                      <c:pt idx="30">
                        <c:v>8.4600000000000009</c:v>
                      </c:pt>
                      <c:pt idx="31">
                        <c:v>43.41</c:v>
                      </c:pt>
                      <c:pt idx="32">
                        <c:v>28.51</c:v>
                      </c:pt>
                      <c:pt idx="33">
                        <c:v>33.22</c:v>
                      </c:pt>
                      <c:pt idx="34">
                        <c:v>49.67</c:v>
                      </c:pt>
                      <c:pt idx="35">
                        <c:v>34.21</c:v>
                      </c:pt>
                      <c:pt idx="36">
                        <c:v>10.08</c:v>
                      </c:pt>
                      <c:pt idx="37">
                        <c:v>0.83</c:v>
                      </c:pt>
                      <c:pt idx="38">
                        <c:v>13.56</c:v>
                      </c:pt>
                      <c:pt idx="39">
                        <c:v>8.06</c:v>
                      </c:pt>
                      <c:pt idx="40">
                        <c:v>6.92</c:v>
                      </c:pt>
                      <c:pt idx="41">
                        <c:v>13.29</c:v>
                      </c:pt>
                      <c:pt idx="42">
                        <c:v>5.72</c:v>
                      </c:pt>
                      <c:pt idx="43">
                        <c:v>2.31</c:v>
                      </c:pt>
                      <c:pt idx="44">
                        <c:v>6.36</c:v>
                      </c:pt>
                      <c:pt idx="45">
                        <c:v>13.42</c:v>
                      </c:pt>
                      <c:pt idx="46">
                        <c:v>6.74</c:v>
                      </c:pt>
                      <c:pt idx="47">
                        <c:v>0.57999999999999996</c:v>
                      </c:pt>
                      <c:pt idx="48">
                        <c:v>0</c:v>
                      </c:pt>
                      <c:pt idx="49">
                        <c:v>0</c:v>
                      </c:pt>
                      <c:pt idx="50">
                        <c:v>0</c:v>
                      </c:pt>
                      <c:pt idx="51">
                        <c:v>0.02</c:v>
                      </c:pt>
                      <c:pt idx="52">
                        <c:v>1.27</c:v>
                      </c:pt>
                      <c:pt idx="53">
                        <c:v>21.39</c:v>
                      </c:pt>
                      <c:pt idx="54">
                        <c:v>0.41</c:v>
                      </c:pt>
                      <c:pt idx="55">
                        <c:v>0</c:v>
                      </c:pt>
                      <c:pt idx="56">
                        <c:v>0</c:v>
                      </c:pt>
                      <c:pt idx="57">
                        <c:v>16.34</c:v>
                      </c:pt>
                      <c:pt idx="58">
                        <c:v>15.38</c:v>
                      </c:pt>
                      <c:pt idx="59">
                        <c:v>19.29</c:v>
                      </c:pt>
                      <c:pt idx="60">
                        <c:v>3.88</c:v>
                      </c:pt>
                      <c:pt idx="61">
                        <c:v>10.15</c:v>
                      </c:pt>
                      <c:pt idx="62">
                        <c:v>0.36</c:v>
                      </c:pt>
                      <c:pt idx="63">
                        <c:v>0</c:v>
                      </c:pt>
                      <c:pt idx="64">
                        <c:v>0</c:v>
                      </c:pt>
                      <c:pt idx="65">
                        <c:v>0</c:v>
                      </c:pt>
                      <c:pt idx="66">
                        <c:v>6.29</c:v>
                      </c:pt>
                      <c:pt idx="67">
                        <c:v>8.01</c:v>
                      </c:pt>
                      <c:pt idx="68">
                        <c:v>22.39</c:v>
                      </c:pt>
                      <c:pt idx="69">
                        <c:v>17.670000000000002</c:v>
                      </c:pt>
                      <c:pt idx="70">
                        <c:v>16.96</c:v>
                      </c:pt>
                      <c:pt idx="71">
                        <c:v>18.649999999999999</c:v>
                      </c:pt>
                      <c:pt idx="72">
                        <c:v>1.82</c:v>
                      </c:pt>
                      <c:pt idx="73">
                        <c:v>28.41</c:v>
                      </c:pt>
                      <c:pt idx="74">
                        <c:v>43</c:v>
                      </c:pt>
                      <c:pt idx="75">
                        <c:v>0</c:v>
                      </c:pt>
                      <c:pt idx="76">
                        <c:v>0</c:v>
                      </c:pt>
                      <c:pt idx="77">
                        <c:v>0</c:v>
                      </c:pt>
                      <c:pt idx="78">
                        <c:v>21.64</c:v>
                      </c:pt>
                      <c:pt idx="79">
                        <c:v>12.68</c:v>
                      </c:pt>
                      <c:pt idx="80">
                        <c:v>0</c:v>
                      </c:pt>
                      <c:pt idx="81">
                        <c:v>13.34</c:v>
                      </c:pt>
                      <c:pt idx="82">
                        <c:v>30.64</c:v>
                      </c:pt>
                      <c:pt idx="83">
                        <c:v>9.4499999999999993</c:v>
                      </c:pt>
                      <c:pt idx="84">
                        <c:v>2.44</c:v>
                      </c:pt>
                      <c:pt idx="85">
                        <c:v>2.74</c:v>
                      </c:pt>
                      <c:pt idx="86">
                        <c:v>0</c:v>
                      </c:pt>
                      <c:pt idx="87">
                        <c:v>3.6</c:v>
                      </c:pt>
                      <c:pt idx="88">
                        <c:v>0</c:v>
                      </c:pt>
                      <c:pt idx="89">
                        <c:v>8.7899999999999991</c:v>
                      </c:pt>
                      <c:pt idx="90">
                        <c:v>2.67</c:v>
                      </c:pt>
                      <c:pt idx="91">
                        <c:v>11</c:v>
                      </c:pt>
                      <c:pt idx="92">
                        <c:v>33.71</c:v>
                      </c:pt>
                      <c:pt idx="93">
                        <c:v>15.33</c:v>
                      </c:pt>
                      <c:pt idx="94">
                        <c:v>3.76</c:v>
                      </c:pt>
                      <c:pt idx="95">
                        <c:v>0</c:v>
                      </c:pt>
                      <c:pt idx="96">
                        <c:v>0</c:v>
                      </c:pt>
                      <c:pt idx="97">
                        <c:v>0</c:v>
                      </c:pt>
                      <c:pt idx="98">
                        <c:v>0.59</c:v>
                      </c:pt>
                      <c:pt idx="99">
                        <c:v>0.22</c:v>
                      </c:pt>
                      <c:pt idx="100">
                        <c:v>1.06</c:v>
                      </c:pt>
                      <c:pt idx="101">
                        <c:v>0</c:v>
                      </c:pt>
                      <c:pt idx="102">
                        <c:v>5.59</c:v>
                      </c:pt>
                      <c:pt idx="103">
                        <c:v>17.809999999999999</c:v>
                      </c:pt>
                      <c:pt idx="104">
                        <c:v>5.22</c:v>
                      </c:pt>
                      <c:pt idx="105">
                        <c:v>0</c:v>
                      </c:pt>
                      <c:pt idx="106">
                        <c:v>5.8</c:v>
                      </c:pt>
                      <c:pt idx="107">
                        <c:v>8.0399999999999991</c:v>
                      </c:pt>
                      <c:pt idx="108">
                        <c:v>8.42</c:v>
                      </c:pt>
                      <c:pt idx="109">
                        <c:v>6.88</c:v>
                      </c:pt>
                      <c:pt idx="110">
                        <c:v>10.28</c:v>
                      </c:pt>
                      <c:pt idx="111">
                        <c:v>19.48</c:v>
                      </c:pt>
                      <c:pt idx="112">
                        <c:v>20.43</c:v>
                      </c:pt>
                      <c:pt idx="113">
                        <c:v>20.09</c:v>
                      </c:pt>
                      <c:pt idx="114">
                        <c:v>27.18</c:v>
                      </c:pt>
                      <c:pt idx="115">
                        <c:v>33.979999999999997</c:v>
                      </c:pt>
                      <c:pt idx="116">
                        <c:v>9.23</c:v>
                      </c:pt>
                      <c:pt idx="117">
                        <c:v>0</c:v>
                      </c:pt>
                      <c:pt idx="118">
                        <c:v>0</c:v>
                      </c:pt>
                      <c:pt idx="119">
                        <c:v>0</c:v>
                      </c:pt>
                      <c:pt idx="120">
                        <c:v>0</c:v>
                      </c:pt>
                      <c:pt idx="121">
                        <c:v>0</c:v>
                      </c:pt>
                      <c:pt idx="122">
                        <c:v>17.96</c:v>
                      </c:pt>
                      <c:pt idx="123">
                        <c:v>15.66</c:v>
                      </c:pt>
                      <c:pt idx="124">
                        <c:v>21.33</c:v>
                      </c:pt>
                      <c:pt idx="125">
                        <c:v>0</c:v>
                      </c:pt>
                      <c:pt idx="126">
                        <c:v>0</c:v>
                      </c:pt>
                      <c:pt idx="127">
                        <c:v>0</c:v>
                      </c:pt>
                      <c:pt idx="128">
                        <c:v>0</c:v>
                      </c:pt>
                      <c:pt idx="129">
                        <c:v>11.6</c:v>
                      </c:pt>
                      <c:pt idx="130">
                        <c:v>12.47</c:v>
                      </c:pt>
                      <c:pt idx="131">
                        <c:v>0</c:v>
                      </c:pt>
                      <c:pt idx="132">
                        <c:v>0</c:v>
                      </c:pt>
                      <c:pt idx="133">
                        <c:v>0</c:v>
                      </c:pt>
                      <c:pt idx="134">
                        <c:v>1.94</c:v>
                      </c:pt>
                      <c:pt idx="135">
                        <c:v>0</c:v>
                      </c:pt>
                      <c:pt idx="136">
                        <c:v>0</c:v>
                      </c:pt>
                      <c:pt idx="137">
                        <c:v>2.39</c:v>
                      </c:pt>
                      <c:pt idx="138">
                        <c:v>0</c:v>
                      </c:pt>
                      <c:pt idx="139">
                        <c:v>0</c:v>
                      </c:pt>
                      <c:pt idx="140">
                        <c:v>0</c:v>
                      </c:pt>
                      <c:pt idx="141">
                        <c:v>0</c:v>
                      </c:pt>
                      <c:pt idx="142">
                        <c:v>0</c:v>
                      </c:pt>
                      <c:pt idx="143">
                        <c:v>16.48</c:v>
                      </c:pt>
                      <c:pt idx="144">
                        <c:v>34.82</c:v>
                      </c:pt>
                      <c:pt idx="145">
                        <c:v>8.5299999999999994</c:v>
                      </c:pt>
                      <c:pt idx="146">
                        <c:v>16.88</c:v>
                      </c:pt>
                      <c:pt idx="147">
                        <c:v>38.08</c:v>
                      </c:pt>
                      <c:pt idx="148">
                        <c:v>44.99</c:v>
                      </c:pt>
                      <c:pt idx="149">
                        <c:v>4.88</c:v>
                      </c:pt>
                      <c:pt idx="150">
                        <c:v>3.9</c:v>
                      </c:pt>
                      <c:pt idx="151">
                        <c:v>13.07</c:v>
                      </c:pt>
                      <c:pt idx="152">
                        <c:v>14.28</c:v>
                      </c:pt>
                      <c:pt idx="153">
                        <c:v>4.7699999999999996</c:v>
                      </c:pt>
                      <c:pt idx="154">
                        <c:v>22.28</c:v>
                      </c:pt>
                      <c:pt idx="155">
                        <c:v>33.93</c:v>
                      </c:pt>
                      <c:pt idx="156">
                        <c:v>0.74</c:v>
                      </c:pt>
                      <c:pt idx="157">
                        <c:v>23.24</c:v>
                      </c:pt>
                      <c:pt idx="158">
                        <c:v>23.12</c:v>
                      </c:pt>
                      <c:pt idx="159">
                        <c:v>6.77</c:v>
                      </c:pt>
                      <c:pt idx="160">
                        <c:v>25.65</c:v>
                      </c:pt>
                      <c:pt idx="161">
                        <c:v>31.24</c:v>
                      </c:pt>
                      <c:pt idx="162">
                        <c:v>23.81</c:v>
                      </c:pt>
                      <c:pt idx="163">
                        <c:v>9.89</c:v>
                      </c:pt>
                      <c:pt idx="164">
                        <c:v>6.74</c:v>
                      </c:pt>
                      <c:pt idx="165">
                        <c:v>24.55</c:v>
                      </c:pt>
                      <c:pt idx="166">
                        <c:v>11.48</c:v>
                      </c:pt>
                      <c:pt idx="167">
                        <c:v>28.2</c:v>
                      </c:pt>
                      <c:pt idx="168">
                        <c:v>20.81</c:v>
                      </c:pt>
                      <c:pt idx="169">
                        <c:v>4.45</c:v>
                      </c:pt>
                      <c:pt idx="170">
                        <c:v>0.84</c:v>
                      </c:pt>
                      <c:pt idx="171">
                        <c:v>14.46</c:v>
                      </c:pt>
                      <c:pt idx="172">
                        <c:v>8.6</c:v>
                      </c:pt>
                      <c:pt idx="173">
                        <c:v>3.07</c:v>
                      </c:pt>
                      <c:pt idx="174">
                        <c:v>16.260000000000002</c:v>
                      </c:pt>
                      <c:pt idx="175">
                        <c:v>10.41</c:v>
                      </c:pt>
                      <c:pt idx="176">
                        <c:v>0.05</c:v>
                      </c:pt>
                      <c:pt idx="177">
                        <c:v>1.32</c:v>
                      </c:pt>
                      <c:pt idx="178">
                        <c:v>8.7200000000000006</c:v>
                      </c:pt>
                      <c:pt idx="179">
                        <c:v>4.3499999999999996</c:v>
                      </c:pt>
                      <c:pt idx="180">
                        <c:v>8.18</c:v>
                      </c:pt>
                      <c:pt idx="181">
                        <c:v>8.23</c:v>
                      </c:pt>
                    </c:numCache>
                  </c:numRef>
                </c:val>
                <c:smooth val="0"/>
                <c:extLst xmlns:c15="http://schemas.microsoft.com/office/drawing/2012/chart">
                  <c:ext xmlns:c16="http://schemas.microsoft.com/office/drawing/2014/chart" uri="{C3380CC4-5D6E-409C-BE32-E72D297353CC}">
                    <c16:uniqueId val="{00000003-F78D-4D70-BEE0-2E282A4EF67B}"/>
                  </c:ext>
                </c:extLst>
              </c15:ser>
            </c15:filteredLineSeries>
          </c:ext>
        </c:extLst>
      </c:lineChart>
      <c:dateAx>
        <c:axId val="473429567"/>
        <c:scaling>
          <c:orientation val="minMax"/>
        </c:scaling>
        <c:delete val="0"/>
        <c:axPos val="b"/>
        <c:numFmt formatCode="d\-m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473428127"/>
        <c:crosses val="autoZero"/>
        <c:auto val="1"/>
        <c:lblOffset val="100"/>
        <c:baseTimeUnit val="days"/>
      </c:dateAx>
      <c:valAx>
        <c:axId val="47342812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200">
                    <a:latin typeface="Tenorite" panose="00000500000000000000" pitchFamily="2" charset="0"/>
                  </a:rPr>
                  <a:t>bcm</a:t>
                </a:r>
                <a:endParaRPr lang="en-GB">
                  <a:latin typeface="Tenorite" panose="00000500000000000000" pitchFamily="2" charset="0"/>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473429567"/>
        <c:crosses val="autoZero"/>
        <c:crossBetween val="between"/>
        <c:dispUnits>
          <c:builtInUnit val="thousands"/>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latin typeface="Tenorite" panose="00000500000000000000" pitchFamily="2" charset="0"/>
              </a:rPr>
              <a:t>Storage stocks</a:t>
            </a:r>
            <a:r>
              <a:rPr lang="en-GB" baseline="0">
                <a:latin typeface="Tenorite" panose="00000500000000000000" pitchFamily="2" charset="0"/>
              </a:rPr>
              <a:t> 2024/25 and 2025/26</a:t>
            </a:r>
            <a:endParaRPr lang="en-GB">
              <a:latin typeface="Tenorite" panose="00000500000000000000" pitchFamily="2"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lineChart>
        <c:grouping val="standard"/>
        <c:varyColors val="0"/>
        <c:ser>
          <c:idx val="0"/>
          <c:order val="0"/>
          <c:tx>
            <c:strRef>
              <c:f>'GB StorageStock_Figure25'!$B$3</c:f>
              <c:strCache>
                <c:ptCount val="1"/>
                <c:pt idx="0">
                  <c:v>2024/25</c:v>
                </c:pt>
              </c:strCache>
            </c:strRef>
          </c:tx>
          <c:spPr>
            <a:ln w="19050" cap="rnd">
              <a:solidFill>
                <a:srgbClr val="AED952"/>
              </a:solidFill>
              <a:round/>
            </a:ln>
            <a:effectLst/>
          </c:spPr>
          <c:marker>
            <c:symbol val="none"/>
          </c:marker>
          <c:cat>
            <c:numRef>
              <c:f>'GB StorageStock_Figure25'!$A$4:$A$185</c:f>
              <c:numCache>
                <c:formatCode>d\-mmm</c:formatCode>
                <c:ptCount val="182"/>
                <c:pt idx="0">
                  <c:v>37895</c:v>
                </c:pt>
                <c:pt idx="1">
                  <c:v>37896</c:v>
                </c:pt>
                <c:pt idx="2">
                  <c:v>37897</c:v>
                </c:pt>
                <c:pt idx="3">
                  <c:v>37898</c:v>
                </c:pt>
                <c:pt idx="4">
                  <c:v>37899</c:v>
                </c:pt>
                <c:pt idx="5">
                  <c:v>37900</c:v>
                </c:pt>
                <c:pt idx="6">
                  <c:v>37901</c:v>
                </c:pt>
                <c:pt idx="7">
                  <c:v>37902</c:v>
                </c:pt>
                <c:pt idx="8">
                  <c:v>37903</c:v>
                </c:pt>
                <c:pt idx="9">
                  <c:v>37904</c:v>
                </c:pt>
                <c:pt idx="10">
                  <c:v>37905</c:v>
                </c:pt>
                <c:pt idx="11">
                  <c:v>37906</c:v>
                </c:pt>
                <c:pt idx="12">
                  <c:v>37907</c:v>
                </c:pt>
                <c:pt idx="13">
                  <c:v>37908</c:v>
                </c:pt>
                <c:pt idx="14">
                  <c:v>37909</c:v>
                </c:pt>
                <c:pt idx="15">
                  <c:v>37910</c:v>
                </c:pt>
                <c:pt idx="16">
                  <c:v>37911</c:v>
                </c:pt>
                <c:pt idx="17">
                  <c:v>37912</c:v>
                </c:pt>
                <c:pt idx="18">
                  <c:v>37913</c:v>
                </c:pt>
                <c:pt idx="19">
                  <c:v>37914</c:v>
                </c:pt>
                <c:pt idx="20">
                  <c:v>37915</c:v>
                </c:pt>
                <c:pt idx="21">
                  <c:v>37916</c:v>
                </c:pt>
                <c:pt idx="22">
                  <c:v>37917</c:v>
                </c:pt>
                <c:pt idx="23">
                  <c:v>37918</c:v>
                </c:pt>
                <c:pt idx="24">
                  <c:v>37919</c:v>
                </c:pt>
                <c:pt idx="25">
                  <c:v>37920</c:v>
                </c:pt>
                <c:pt idx="26">
                  <c:v>37921</c:v>
                </c:pt>
                <c:pt idx="27">
                  <c:v>37922</c:v>
                </c:pt>
                <c:pt idx="28">
                  <c:v>37923</c:v>
                </c:pt>
                <c:pt idx="29">
                  <c:v>37924</c:v>
                </c:pt>
                <c:pt idx="30">
                  <c:v>37925</c:v>
                </c:pt>
                <c:pt idx="31">
                  <c:v>37926</c:v>
                </c:pt>
                <c:pt idx="32">
                  <c:v>37927</c:v>
                </c:pt>
                <c:pt idx="33">
                  <c:v>37928</c:v>
                </c:pt>
                <c:pt idx="34">
                  <c:v>37929</c:v>
                </c:pt>
                <c:pt idx="35">
                  <c:v>37930</c:v>
                </c:pt>
                <c:pt idx="36">
                  <c:v>37931</c:v>
                </c:pt>
                <c:pt idx="37">
                  <c:v>37932</c:v>
                </c:pt>
                <c:pt idx="38">
                  <c:v>37933</c:v>
                </c:pt>
                <c:pt idx="39">
                  <c:v>37934</c:v>
                </c:pt>
                <c:pt idx="40">
                  <c:v>37935</c:v>
                </c:pt>
                <c:pt idx="41">
                  <c:v>37936</c:v>
                </c:pt>
                <c:pt idx="42">
                  <c:v>37937</c:v>
                </c:pt>
                <c:pt idx="43">
                  <c:v>37938</c:v>
                </c:pt>
                <c:pt idx="44">
                  <c:v>37939</c:v>
                </c:pt>
                <c:pt idx="45">
                  <c:v>37940</c:v>
                </c:pt>
                <c:pt idx="46">
                  <c:v>37941</c:v>
                </c:pt>
                <c:pt idx="47">
                  <c:v>37942</c:v>
                </c:pt>
                <c:pt idx="48">
                  <c:v>37943</c:v>
                </c:pt>
                <c:pt idx="49">
                  <c:v>37944</c:v>
                </c:pt>
                <c:pt idx="50">
                  <c:v>37945</c:v>
                </c:pt>
                <c:pt idx="51">
                  <c:v>37946</c:v>
                </c:pt>
                <c:pt idx="52">
                  <c:v>37947</c:v>
                </c:pt>
                <c:pt idx="53">
                  <c:v>37948</c:v>
                </c:pt>
                <c:pt idx="54">
                  <c:v>37949</c:v>
                </c:pt>
                <c:pt idx="55">
                  <c:v>37950</c:v>
                </c:pt>
                <c:pt idx="56">
                  <c:v>37951</c:v>
                </c:pt>
                <c:pt idx="57">
                  <c:v>37952</c:v>
                </c:pt>
                <c:pt idx="58">
                  <c:v>37953</c:v>
                </c:pt>
                <c:pt idx="59">
                  <c:v>37954</c:v>
                </c:pt>
                <c:pt idx="60">
                  <c:v>37955</c:v>
                </c:pt>
                <c:pt idx="61">
                  <c:v>37956</c:v>
                </c:pt>
                <c:pt idx="62">
                  <c:v>37957</c:v>
                </c:pt>
                <c:pt idx="63">
                  <c:v>37958</c:v>
                </c:pt>
                <c:pt idx="64">
                  <c:v>37959</c:v>
                </c:pt>
                <c:pt idx="65">
                  <c:v>37960</c:v>
                </c:pt>
                <c:pt idx="66">
                  <c:v>37961</c:v>
                </c:pt>
                <c:pt idx="67">
                  <c:v>37962</c:v>
                </c:pt>
                <c:pt idx="68">
                  <c:v>37963</c:v>
                </c:pt>
                <c:pt idx="69">
                  <c:v>37964</c:v>
                </c:pt>
                <c:pt idx="70">
                  <c:v>37965</c:v>
                </c:pt>
                <c:pt idx="71">
                  <c:v>37966</c:v>
                </c:pt>
                <c:pt idx="72">
                  <c:v>37967</c:v>
                </c:pt>
                <c:pt idx="73">
                  <c:v>37968</c:v>
                </c:pt>
                <c:pt idx="74">
                  <c:v>37969</c:v>
                </c:pt>
                <c:pt idx="75">
                  <c:v>37970</c:v>
                </c:pt>
                <c:pt idx="76">
                  <c:v>37971</c:v>
                </c:pt>
                <c:pt idx="77">
                  <c:v>37972</c:v>
                </c:pt>
                <c:pt idx="78">
                  <c:v>37973</c:v>
                </c:pt>
                <c:pt idx="79">
                  <c:v>37974</c:v>
                </c:pt>
                <c:pt idx="80">
                  <c:v>37975</c:v>
                </c:pt>
                <c:pt idx="81">
                  <c:v>37976</c:v>
                </c:pt>
                <c:pt idx="82">
                  <c:v>37977</c:v>
                </c:pt>
                <c:pt idx="83">
                  <c:v>37978</c:v>
                </c:pt>
                <c:pt idx="84">
                  <c:v>37979</c:v>
                </c:pt>
                <c:pt idx="85">
                  <c:v>37980</c:v>
                </c:pt>
                <c:pt idx="86">
                  <c:v>37981</c:v>
                </c:pt>
                <c:pt idx="87">
                  <c:v>37982</c:v>
                </c:pt>
                <c:pt idx="88">
                  <c:v>37983</c:v>
                </c:pt>
                <c:pt idx="89">
                  <c:v>37984</c:v>
                </c:pt>
                <c:pt idx="90">
                  <c:v>37985</c:v>
                </c:pt>
                <c:pt idx="91">
                  <c:v>37986</c:v>
                </c:pt>
                <c:pt idx="92">
                  <c:v>37987</c:v>
                </c:pt>
                <c:pt idx="93">
                  <c:v>37988</c:v>
                </c:pt>
                <c:pt idx="94">
                  <c:v>37989</c:v>
                </c:pt>
                <c:pt idx="95">
                  <c:v>37990</c:v>
                </c:pt>
                <c:pt idx="96">
                  <c:v>37991</c:v>
                </c:pt>
                <c:pt idx="97">
                  <c:v>37992</c:v>
                </c:pt>
                <c:pt idx="98">
                  <c:v>37993</c:v>
                </c:pt>
                <c:pt idx="99">
                  <c:v>37994</c:v>
                </c:pt>
                <c:pt idx="100">
                  <c:v>37995</c:v>
                </c:pt>
                <c:pt idx="101">
                  <c:v>37996</c:v>
                </c:pt>
                <c:pt idx="102">
                  <c:v>37997</c:v>
                </c:pt>
                <c:pt idx="103">
                  <c:v>37998</c:v>
                </c:pt>
                <c:pt idx="104">
                  <c:v>37999</c:v>
                </c:pt>
                <c:pt idx="105">
                  <c:v>38000</c:v>
                </c:pt>
                <c:pt idx="106">
                  <c:v>38001</c:v>
                </c:pt>
                <c:pt idx="107">
                  <c:v>38002</c:v>
                </c:pt>
                <c:pt idx="108">
                  <c:v>38003</c:v>
                </c:pt>
                <c:pt idx="109">
                  <c:v>38004</c:v>
                </c:pt>
                <c:pt idx="110">
                  <c:v>38005</c:v>
                </c:pt>
                <c:pt idx="111">
                  <c:v>38006</c:v>
                </c:pt>
                <c:pt idx="112">
                  <c:v>38007</c:v>
                </c:pt>
                <c:pt idx="113">
                  <c:v>38008</c:v>
                </c:pt>
                <c:pt idx="114">
                  <c:v>38009</c:v>
                </c:pt>
                <c:pt idx="115">
                  <c:v>38010</c:v>
                </c:pt>
                <c:pt idx="116">
                  <c:v>38011</c:v>
                </c:pt>
                <c:pt idx="117">
                  <c:v>38012</c:v>
                </c:pt>
                <c:pt idx="118">
                  <c:v>38013</c:v>
                </c:pt>
                <c:pt idx="119">
                  <c:v>38014</c:v>
                </c:pt>
                <c:pt idx="120">
                  <c:v>38015</c:v>
                </c:pt>
                <c:pt idx="121">
                  <c:v>38016</c:v>
                </c:pt>
                <c:pt idx="122">
                  <c:v>38017</c:v>
                </c:pt>
                <c:pt idx="123">
                  <c:v>38018</c:v>
                </c:pt>
                <c:pt idx="124">
                  <c:v>38019</c:v>
                </c:pt>
                <c:pt idx="125">
                  <c:v>38020</c:v>
                </c:pt>
                <c:pt idx="126">
                  <c:v>38021</c:v>
                </c:pt>
                <c:pt idx="127">
                  <c:v>38022</c:v>
                </c:pt>
                <c:pt idx="128">
                  <c:v>38023</c:v>
                </c:pt>
                <c:pt idx="129">
                  <c:v>38024</c:v>
                </c:pt>
                <c:pt idx="130">
                  <c:v>38025</c:v>
                </c:pt>
                <c:pt idx="131">
                  <c:v>38026</c:v>
                </c:pt>
                <c:pt idx="132">
                  <c:v>38027</c:v>
                </c:pt>
                <c:pt idx="133">
                  <c:v>38028</c:v>
                </c:pt>
                <c:pt idx="134">
                  <c:v>38029</c:v>
                </c:pt>
                <c:pt idx="135">
                  <c:v>38030</c:v>
                </c:pt>
                <c:pt idx="136">
                  <c:v>38031</c:v>
                </c:pt>
                <c:pt idx="137">
                  <c:v>38032</c:v>
                </c:pt>
                <c:pt idx="138">
                  <c:v>38033</c:v>
                </c:pt>
                <c:pt idx="139">
                  <c:v>38034</c:v>
                </c:pt>
                <c:pt idx="140">
                  <c:v>38035</c:v>
                </c:pt>
                <c:pt idx="141">
                  <c:v>38036</c:v>
                </c:pt>
                <c:pt idx="142">
                  <c:v>38037</c:v>
                </c:pt>
                <c:pt idx="143">
                  <c:v>38038</c:v>
                </c:pt>
                <c:pt idx="144">
                  <c:v>38039</c:v>
                </c:pt>
                <c:pt idx="145">
                  <c:v>38040</c:v>
                </c:pt>
                <c:pt idx="146">
                  <c:v>38041</c:v>
                </c:pt>
                <c:pt idx="147">
                  <c:v>38042</c:v>
                </c:pt>
                <c:pt idx="148">
                  <c:v>38043</c:v>
                </c:pt>
                <c:pt idx="149">
                  <c:v>38044</c:v>
                </c:pt>
                <c:pt idx="150">
                  <c:v>38045</c:v>
                </c:pt>
                <c:pt idx="151">
                  <c:v>38047</c:v>
                </c:pt>
                <c:pt idx="152">
                  <c:v>38048</c:v>
                </c:pt>
                <c:pt idx="153">
                  <c:v>38049</c:v>
                </c:pt>
                <c:pt idx="154">
                  <c:v>38050</c:v>
                </c:pt>
                <c:pt idx="155">
                  <c:v>38051</c:v>
                </c:pt>
                <c:pt idx="156">
                  <c:v>38052</c:v>
                </c:pt>
                <c:pt idx="157">
                  <c:v>38053</c:v>
                </c:pt>
                <c:pt idx="158">
                  <c:v>38054</c:v>
                </c:pt>
                <c:pt idx="159">
                  <c:v>38055</c:v>
                </c:pt>
                <c:pt idx="160">
                  <c:v>38056</c:v>
                </c:pt>
                <c:pt idx="161">
                  <c:v>38057</c:v>
                </c:pt>
                <c:pt idx="162">
                  <c:v>38058</c:v>
                </c:pt>
                <c:pt idx="163">
                  <c:v>38059</c:v>
                </c:pt>
                <c:pt idx="164">
                  <c:v>38060</c:v>
                </c:pt>
                <c:pt idx="165">
                  <c:v>38061</c:v>
                </c:pt>
                <c:pt idx="166">
                  <c:v>38062</c:v>
                </c:pt>
                <c:pt idx="167">
                  <c:v>38063</c:v>
                </c:pt>
                <c:pt idx="168">
                  <c:v>38064</c:v>
                </c:pt>
                <c:pt idx="169">
                  <c:v>38065</c:v>
                </c:pt>
                <c:pt idx="170">
                  <c:v>38066</c:v>
                </c:pt>
                <c:pt idx="171">
                  <c:v>38067</c:v>
                </c:pt>
                <c:pt idx="172">
                  <c:v>38068</c:v>
                </c:pt>
                <c:pt idx="173">
                  <c:v>38069</c:v>
                </c:pt>
                <c:pt idx="174">
                  <c:v>38070</c:v>
                </c:pt>
                <c:pt idx="175">
                  <c:v>38071</c:v>
                </c:pt>
                <c:pt idx="176">
                  <c:v>38072</c:v>
                </c:pt>
                <c:pt idx="177">
                  <c:v>38073</c:v>
                </c:pt>
                <c:pt idx="178">
                  <c:v>38074</c:v>
                </c:pt>
                <c:pt idx="179">
                  <c:v>38075</c:v>
                </c:pt>
                <c:pt idx="180">
                  <c:v>38076</c:v>
                </c:pt>
                <c:pt idx="181">
                  <c:v>38077</c:v>
                </c:pt>
              </c:numCache>
            </c:numRef>
          </c:cat>
          <c:val>
            <c:numRef>
              <c:f>'GB StorageStock_Figure25'!$B$4:$B$185</c:f>
              <c:numCache>
                <c:formatCode>0</c:formatCode>
                <c:ptCount val="182"/>
                <c:pt idx="0">
                  <c:v>1009.699248727271</c:v>
                </c:pt>
                <c:pt idx="1">
                  <c:v>1007.434269090906</c:v>
                </c:pt>
                <c:pt idx="2">
                  <c:v>1017.362415636361</c:v>
                </c:pt>
                <c:pt idx="3">
                  <c:v>1029.1989587272699</c:v>
                </c:pt>
                <c:pt idx="4">
                  <c:v>1176.0078943636338</c:v>
                </c:pt>
                <c:pt idx="5">
                  <c:v>1205.8000283636325</c:v>
                </c:pt>
                <c:pt idx="6">
                  <c:v>1219.3378785454518</c:v>
                </c:pt>
                <c:pt idx="7">
                  <c:v>1251.1760162727246</c:v>
                </c:pt>
                <c:pt idx="8">
                  <c:v>1275.7824469999966</c:v>
                </c:pt>
                <c:pt idx="9">
                  <c:v>1273.8679008181784</c:v>
                </c:pt>
                <c:pt idx="10">
                  <c:v>1250.7055729090878</c:v>
                </c:pt>
                <c:pt idx="11">
                  <c:v>1275.379312909088</c:v>
                </c:pt>
                <c:pt idx="12">
                  <c:v>1248.7013635454518</c:v>
                </c:pt>
                <c:pt idx="13">
                  <c:v>1215.9343732727241</c:v>
                </c:pt>
                <c:pt idx="14">
                  <c:v>1211.7111572727249</c:v>
                </c:pt>
                <c:pt idx="15">
                  <c:v>1228.0158904545419</c:v>
                </c:pt>
                <c:pt idx="16">
                  <c:v>1239.1516279999971</c:v>
                </c:pt>
                <c:pt idx="17">
                  <c:v>1253.3117808181787</c:v>
                </c:pt>
                <c:pt idx="18">
                  <c:v>1292.2703895454529</c:v>
                </c:pt>
                <c:pt idx="19">
                  <c:v>1336.2329680909065</c:v>
                </c:pt>
                <c:pt idx="20">
                  <c:v>1328.4625945454518</c:v>
                </c:pt>
                <c:pt idx="21">
                  <c:v>1327.0050938181789</c:v>
                </c:pt>
                <c:pt idx="22">
                  <c:v>1333.7792899090878</c:v>
                </c:pt>
                <c:pt idx="23">
                  <c:v>1354.6037426363609</c:v>
                </c:pt>
                <c:pt idx="24">
                  <c:v>1367.6882391818149</c:v>
                </c:pt>
                <c:pt idx="25">
                  <c:v>1422.0993773636335</c:v>
                </c:pt>
                <c:pt idx="26">
                  <c:v>1432.0700787727246</c:v>
                </c:pt>
                <c:pt idx="27">
                  <c:v>1442.0407801818155</c:v>
                </c:pt>
                <c:pt idx="28">
                  <c:v>1455.1136217272694</c:v>
                </c:pt>
                <c:pt idx="29">
                  <c:v>1449.7755116363614</c:v>
                </c:pt>
                <c:pt idx="30">
                  <c:v>1456.7006187272696</c:v>
                </c:pt>
                <c:pt idx="31">
                  <c:v>1452.5643856363604</c:v>
                </c:pt>
                <c:pt idx="32">
                  <c:v>1470.1699804545422</c:v>
                </c:pt>
                <c:pt idx="33">
                  <c:v>1471.2844441818143</c:v>
                </c:pt>
                <c:pt idx="34">
                  <c:v>1441.1801939999971</c:v>
                </c:pt>
                <c:pt idx="35">
                  <c:v>1406.2419609999968</c:v>
                </c:pt>
                <c:pt idx="36">
                  <c:v>1378.9307675454511</c:v>
                </c:pt>
                <c:pt idx="37">
                  <c:v>1383.0325878181784</c:v>
                </c:pt>
                <c:pt idx="38">
                  <c:v>1376.1139666363601</c:v>
                </c:pt>
                <c:pt idx="39">
                  <c:v>1383.1935475454507</c:v>
                </c:pt>
                <c:pt idx="40">
                  <c:v>1415.1837699090879</c:v>
                </c:pt>
                <c:pt idx="41">
                  <c:v>1424.3529987272698</c:v>
                </c:pt>
                <c:pt idx="42">
                  <c:v>1409.3275008181788</c:v>
                </c:pt>
                <c:pt idx="43">
                  <c:v>1391.583071636361</c:v>
                </c:pt>
                <c:pt idx="44">
                  <c:v>1389.885853999996</c:v>
                </c:pt>
                <c:pt idx="45">
                  <c:v>1398.0783036363603</c:v>
                </c:pt>
                <c:pt idx="46">
                  <c:v>1436.6401028181783</c:v>
                </c:pt>
                <c:pt idx="47">
                  <c:v>1458.9378882727237</c:v>
                </c:pt>
                <c:pt idx="48">
                  <c:v>1450.870273272724</c:v>
                </c:pt>
                <c:pt idx="49">
                  <c:v>1438.0093734545419</c:v>
                </c:pt>
                <c:pt idx="50">
                  <c:v>1405.869612909087</c:v>
                </c:pt>
                <c:pt idx="51">
                  <c:v>1345.1802927272697</c:v>
                </c:pt>
                <c:pt idx="52">
                  <c:v>1307.5975049999972</c:v>
                </c:pt>
                <c:pt idx="53">
                  <c:v>1321.1399862727253</c:v>
                </c:pt>
                <c:pt idx="54">
                  <c:v>1378.794206909088</c:v>
                </c:pt>
                <c:pt idx="55">
                  <c:v>1415.3994761818146</c:v>
                </c:pt>
                <c:pt idx="56">
                  <c:v>1371.5515865454513</c:v>
                </c:pt>
                <c:pt idx="57">
                  <c:v>1318.8654859999961</c:v>
                </c:pt>
                <c:pt idx="58">
                  <c:v>1260.3925485454522</c:v>
                </c:pt>
                <c:pt idx="59">
                  <c:v>1251.6744919999962</c:v>
                </c:pt>
                <c:pt idx="60">
                  <c:v>1271.8277089999972</c:v>
                </c:pt>
                <c:pt idx="61">
                  <c:v>1319.771255181814</c:v>
                </c:pt>
                <c:pt idx="62">
                  <c:v>1308.4753559999965</c:v>
                </c:pt>
                <c:pt idx="63">
                  <c:v>1272.2588304545416</c:v>
                </c:pt>
                <c:pt idx="64">
                  <c:v>1245.2757774545416</c:v>
                </c:pt>
                <c:pt idx="65">
                  <c:v>1283.8684251818142</c:v>
                </c:pt>
                <c:pt idx="66">
                  <c:v>1286.7308180909051</c:v>
                </c:pt>
                <c:pt idx="67">
                  <c:v>1296.1638773636323</c:v>
                </c:pt>
                <c:pt idx="68">
                  <c:v>1304.8257725454503</c:v>
                </c:pt>
                <c:pt idx="69">
                  <c:v>1295.6360138181781</c:v>
                </c:pt>
                <c:pt idx="70">
                  <c:v>1250.3770351818166</c:v>
                </c:pt>
                <c:pt idx="71">
                  <c:v>1184.3482892727254</c:v>
                </c:pt>
                <c:pt idx="72">
                  <c:v>1120.0461925454526</c:v>
                </c:pt>
                <c:pt idx="73">
                  <c:v>1065.4128519090896</c:v>
                </c:pt>
                <c:pt idx="74">
                  <c:v>1082.2681800909065</c:v>
                </c:pt>
                <c:pt idx="75">
                  <c:v>1130.5869973636347</c:v>
                </c:pt>
                <c:pt idx="76">
                  <c:v>1147.1395055454523</c:v>
                </c:pt>
                <c:pt idx="77">
                  <c:v>1147.2349639999975</c:v>
                </c:pt>
                <c:pt idx="78">
                  <c:v>1167.6488585454526</c:v>
                </c:pt>
                <c:pt idx="79">
                  <c:v>1152.8505139999984</c:v>
                </c:pt>
                <c:pt idx="80">
                  <c:v>1141.6008708181794</c:v>
                </c:pt>
                <c:pt idx="81">
                  <c:v>1169.5073699090885</c:v>
                </c:pt>
                <c:pt idx="82">
                  <c:v>1175.9195435454528</c:v>
                </c:pt>
                <c:pt idx="83">
                  <c:v>1150.894558272724</c:v>
                </c:pt>
                <c:pt idx="84">
                  <c:v>1177.2099728181788</c:v>
                </c:pt>
                <c:pt idx="85">
                  <c:v>1215.9800139090871</c:v>
                </c:pt>
                <c:pt idx="86">
                  <c:v>1210.4367466363603</c:v>
                </c:pt>
                <c:pt idx="87">
                  <c:v>1177.4220532727236</c:v>
                </c:pt>
                <c:pt idx="88">
                  <c:v>1165.0507523636336</c:v>
                </c:pt>
                <c:pt idx="89">
                  <c:v>1184.3001323636327</c:v>
                </c:pt>
                <c:pt idx="90">
                  <c:v>1218.8204390909059</c:v>
                </c:pt>
                <c:pt idx="91">
                  <c:v>1255.2735499090882</c:v>
                </c:pt>
                <c:pt idx="92">
                  <c:v>1306.7230868181787</c:v>
                </c:pt>
                <c:pt idx="93">
                  <c:v>1284.556405363634</c:v>
                </c:pt>
                <c:pt idx="94">
                  <c:v>1238.259075999998</c:v>
                </c:pt>
                <c:pt idx="95">
                  <c:v>1199.5874308181783</c:v>
                </c:pt>
                <c:pt idx="96">
                  <c:v>1205.2112281818154</c:v>
                </c:pt>
                <c:pt idx="97">
                  <c:v>1202.6693407272699</c:v>
                </c:pt>
                <c:pt idx="98">
                  <c:v>1168.1446215454514</c:v>
                </c:pt>
                <c:pt idx="99">
                  <c:v>1074.6994687272695</c:v>
                </c:pt>
                <c:pt idx="100">
                  <c:v>1009.3703315454522</c:v>
                </c:pt>
                <c:pt idx="101">
                  <c:v>915.11331154545132</c:v>
                </c:pt>
                <c:pt idx="102">
                  <c:v>836.31569209090787</c:v>
                </c:pt>
                <c:pt idx="103">
                  <c:v>795.42968436363481</c:v>
                </c:pt>
                <c:pt idx="104">
                  <c:v>769.55239581817966</c:v>
                </c:pt>
                <c:pt idx="105">
                  <c:v>744.12550254545249</c:v>
                </c:pt>
                <c:pt idx="106">
                  <c:v>727.0354859999984</c:v>
                </c:pt>
                <c:pt idx="107">
                  <c:v>700.60507072727148</c:v>
                </c:pt>
                <c:pt idx="108">
                  <c:v>657.02734245454428</c:v>
                </c:pt>
                <c:pt idx="109">
                  <c:v>625.52753445454414</c:v>
                </c:pt>
                <c:pt idx="110">
                  <c:v>565.69996036363591</c:v>
                </c:pt>
                <c:pt idx="111">
                  <c:v>511.66170563636274</c:v>
                </c:pt>
                <c:pt idx="112">
                  <c:v>474.53228481818047</c:v>
                </c:pt>
                <c:pt idx="113">
                  <c:v>431.56272545454391</c:v>
                </c:pt>
                <c:pt idx="114">
                  <c:v>422.4357856363622</c:v>
                </c:pt>
                <c:pt idx="115">
                  <c:v>437.48057009090803</c:v>
                </c:pt>
                <c:pt idx="116">
                  <c:v>441.57196354545334</c:v>
                </c:pt>
                <c:pt idx="117">
                  <c:v>481.83151690908892</c:v>
                </c:pt>
                <c:pt idx="118">
                  <c:v>486.36105954545343</c:v>
                </c:pt>
                <c:pt idx="119">
                  <c:v>485.54061363636288</c:v>
                </c:pt>
                <c:pt idx="120">
                  <c:v>478.52036563636329</c:v>
                </c:pt>
                <c:pt idx="121">
                  <c:v>467.19114145454506</c:v>
                </c:pt>
                <c:pt idx="122">
                  <c:v>445.53320609090872</c:v>
                </c:pt>
                <c:pt idx="123">
                  <c:v>460.02708990909059</c:v>
                </c:pt>
                <c:pt idx="124">
                  <c:v>470.1578160909088</c:v>
                </c:pt>
                <c:pt idx="125">
                  <c:v>492.63673718181775</c:v>
                </c:pt>
                <c:pt idx="126">
                  <c:v>518.78851454545372</c:v>
                </c:pt>
                <c:pt idx="127">
                  <c:v>517.20500790909034</c:v>
                </c:pt>
                <c:pt idx="128">
                  <c:v>514.34590063636301</c:v>
                </c:pt>
                <c:pt idx="129">
                  <c:v>526.96765136363592</c:v>
                </c:pt>
                <c:pt idx="130">
                  <c:v>516.01379481818162</c:v>
                </c:pt>
                <c:pt idx="131">
                  <c:v>535.90033327272636</c:v>
                </c:pt>
                <c:pt idx="132">
                  <c:v>526.84804945454425</c:v>
                </c:pt>
                <c:pt idx="133">
                  <c:v>505.83675227272693</c:v>
                </c:pt>
                <c:pt idx="134">
                  <c:v>482.04611854545431</c:v>
                </c:pt>
                <c:pt idx="135">
                  <c:v>429.04526854545423</c:v>
                </c:pt>
                <c:pt idx="136">
                  <c:v>385.90177072727249</c:v>
                </c:pt>
                <c:pt idx="137">
                  <c:v>354.57880845454531</c:v>
                </c:pt>
                <c:pt idx="138">
                  <c:v>345.76945981818159</c:v>
                </c:pt>
                <c:pt idx="139">
                  <c:v>289.30399754545431</c:v>
                </c:pt>
                <c:pt idx="140">
                  <c:v>266.63662245454515</c:v>
                </c:pt>
                <c:pt idx="141">
                  <c:v>235.12530299999963</c:v>
                </c:pt>
                <c:pt idx="142">
                  <c:v>262.51789463636334</c:v>
                </c:pt>
                <c:pt idx="143">
                  <c:v>326.57996836363611</c:v>
                </c:pt>
                <c:pt idx="144">
                  <c:v>373.31018936363608</c:v>
                </c:pt>
                <c:pt idx="145">
                  <c:v>415.70122327272696</c:v>
                </c:pt>
                <c:pt idx="146">
                  <c:v>476.74919072727243</c:v>
                </c:pt>
                <c:pt idx="147">
                  <c:v>484.23715263636336</c:v>
                </c:pt>
                <c:pt idx="148">
                  <c:v>465.44114554545433</c:v>
                </c:pt>
                <c:pt idx="149">
                  <c:v>435.27472754545414</c:v>
                </c:pt>
                <c:pt idx="150">
                  <c:v>408.6936145454543</c:v>
                </c:pt>
                <c:pt idx="151">
                  <c:v>388.8736817272723</c:v>
                </c:pt>
                <c:pt idx="152">
                  <c:v>383.63306354545426</c:v>
                </c:pt>
                <c:pt idx="153">
                  <c:v>363.84721599999966</c:v>
                </c:pt>
                <c:pt idx="154">
                  <c:v>367.39872172727246</c:v>
                </c:pt>
                <c:pt idx="155">
                  <c:v>386.9390669999998</c:v>
                </c:pt>
                <c:pt idx="156">
                  <c:v>421.59094181818142</c:v>
                </c:pt>
                <c:pt idx="157">
                  <c:v>465.02192481818105</c:v>
                </c:pt>
                <c:pt idx="158">
                  <c:v>524.78703490908993</c:v>
                </c:pt>
                <c:pt idx="159">
                  <c:v>565.15876627272473</c:v>
                </c:pt>
                <c:pt idx="160">
                  <c:v>577.17636454545345</c:v>
                </c:pt>
                <c:pt idx="161">
                  <c:v>563.51422299999854</c:v>
                </c:pt>
                <c:pt idx="162">
                  <c:v>526.93173590908953</c:v>
                </c:pt>
                <c:pt idx="163">
                  <c:v>480.32979045454397</c:v>
                </c:pt>
                <c:pt idx="164">
                  <c:v>445.64955627272673</c:v>
                </c:pt>
                <c:pt idx="165">
                  <c:v>429.05104463636309</c:v>
                </c:pt>
                <c:pt idx="166">
                  <c:v>418.81383118181719</c:v>
                </c:pt>
                <c:pt idx="167">
                  <c:v>404.70564245454437</c:v>
                </c:pt>
                <c:pt idx="168">
                  <c:v>398.80626081818144</c:v>
                </c:pt>
                <c:pt idx="169">
                  <c:v>386.58906409090798</c:v>
                </c:pt>
                <c:pt idx="170">
                  <c:v>420.20956109090741</c:v>
                </c:pt>
                <c:pt idx="171">
                  <c:v>484.11270418181641</c:v>
                </c:pt>
                <c:pt idx="172">
                  <c:v>534.51684454545341</c:v>
                </c:pt>
                <c:pt idx="173">
                  <c:v>559.47097809090815</c:v>
                </c:pt>
                <c:pt idx="174">
                  <c:v>562.04998818181616</c:v>
                </c:pt>
                <c:pt idx="175">
                  <c:v>564.2307599090891</c:v>
                </c:pt>
                <c:pt idx="176">
                  <c:v>586.81651209090717</c:v>
                </c:pt>
                <c:pt idx="177">
                  <c:v>623.17334081817967</c:v>
                </c:pt>
                <c:pt idx="178">
                  <c:v>658.60883745454248</c:v>
                </c:pt>
                <c:pt idx="179">
                  <c:v>698.01551618181645</c:v>
                </c:pt>
                <c:pt idx="180">
                  <c:v>746.70642918181545</c:v>
                </c:pt>
                <c:pt idx="181">
                  <c:v>771.10966145454245</c:v>
                </c:pt>
              </c:numCache>
            </c:numRef>
          </c:val>
          <c:smooth val="0"/>
          <c:extLst>
            <c:ext xmlns:c16="http://schemas.microsoft.com/office/drawing/2014/chart" uri="{C3380CC4-5D6E-409C-BE32-E72D297353CC}">
              <c16:uniqueId val="{00000000-9D49-40D6-A007-A70B67AD8A9F}"/>
            </c:ext>
          </c:extLst>
        </c:ser>
        <c:ser>
          <c:idx val="1"/>
          <c:order val="1"/>
          <c:tx>
            <c:strRef>
              <c:f>'GB StorageStock_Figure25'!$C$3</c:f>
              <c:strCache>
                <c:ptCount val="1"/>
                <c:pt idx="0">
                  <c:v>2025/26</c:v>
                </c:pt>
              </c:strCache>
            </c:strRef>
          </c:tx>
          <c:spPr>
            <a:ln w="19050" cap="rnd">
              <a:solidFill>
                <a:srgbClr val="00B3A0"/>
              </a:solidFill>
              <a:round/>
            </a:ln>
            <a:effectLst/>
          </c:spPr>
          <c:marker>
            <c:symbol val="none"/>
          </c:marker>
          <c:cat>
            <c:numRef>
              <c:f>'GB StorageStock_Figure25'!$A$4:$A$185</c:f>
              <c:numCache>
                <c:formatCode>d\-mmm</c:formatCode>
                <c:ptCount val="182"/>
                <c:pt idx="0">
                  <c:v>37895</c:v>
                </c:pt>
                <c:pt idx="1">
                  <c:v>37896</c:v>
                </c:pt>
                <c:pt idx="2">
                  <c:v>37897</c:v>
                </c:pt>
                <c:pt idx="3">
                  <c:v>37898</c:v>
                </c:pt>
                <c:pt idx="4">
                  <c:v>37899</c:v>
                </c:pt>
                <c:pt idx="5">
                  <c:v>37900</c:v>
                </c:pt>
                <c:pt idx="6">
                  <c:v>37901</c:v>
                </c:pt>
                <c:pt idx="7">
                  <c:v>37902</c:v>
                </c:pt>
                <c:pt idx="8">
                  <c:v>37903</c:v>
                </c:pt>
                <c:pt idx="9">
                  <c:v>37904</c:v>
                </c:pt>
                <c:pt idx="10">
                  <c:v>37905</c:v>
                </c:pt>
                <c:pt idx="11">
                  <c:v>37906</c:v>
                </c:pt>
                <c:pt idx="12">
                  <c:v>37907</c:v>
                </c:pt>
                <c:pt idx="13">
                  <c:v>37908</c:v>
                </c:pt>
                <c:pt idx="14">
                  <c:v>37909</c:v>
                </c:pt>
                <c:pt idx="15">
                  <c:v>37910</c:v>
                </c:pt>
                <c:pt idx="16">
                  <c:v>37911</c:v>
                </c:pt>
                <c:pt idx="17">
                  <c:v>37912</c:v>
                </c:pt>
                <c:pt idx="18">
                  <c:v>37913</c:v>
                </c:pt>
                <c:pt idx="19">
                  <c:v>37914</c:v>
                </c:pt>
                <c:pt idx="20">
                  <c:v>37915</c:v>
                </c:pt>
                <c:pt idx="21">
                  <c:v>37916</c:v>
                </c:pt>
                <c:pt idx="22">
                  <c:v>37917</c:v>
                </c:pt>
                <c:pt idx="23">
                  <c:v>37918</c:v>
                </c:pt>
                <c:pt idx="24">
                  <c:v>37919</c:v>
                </c:pt>
                <c:pt idx="25">
                  <c:v>37920</c:v>
                </c:pt>
                <c:pt idx="26">
                  <c:v>37921</c:v>
                </c:pt>
                <c:pt idx="27">
                  <c:v>37922</c:v>
                </c:pt>
                <c:pt idx="28">
                  <c:v>37923</c:v>
                </c:pt>
                <c:pt idx="29">
                  <c:v>37924</c:v>
                </c:pt>
                <c:pt idx="30">
                  <c:v>37925</c:v>
                </c:pt>
                <c:pt idx="31">
                  <c:v>37926</c:v>
                </c:pt>
                <c:pt idx="32">
                  <c:v>37927</c:v>
                </c:pt>
                <c:pt idx="33">
                  <c:v>37928</c:v>
                </c:pt>
                <c:pt idx="34">
                  <c:v>37929</c:v>
                </c:pt>
                <c:pt idx="35">
                  <c:v>37930</c:v>
                </c:pt>
                <c:pt idx="36">
                  <c:v>37931</c:v>
                </c:pt>
                <c:pt idx="37">
                  <c:v>37932</c:v>
                </c:pt>
                <c:pt idx="38">
                  <c:v>37933</c:v>
                </c:pt>
                <c:pt idx="39">
                  <c:v>37934</c:v>
                </c:pt>
                <c:pt idx="40">
                  <c:v>37935</c:v>
                </c:pt>
                <c:pt idx="41">
                  <c:v>37936</c:v>
                </c:pt>
                <c:pt idx="42">
                  <c:v>37937</c:v>
                </c:pt>
                <c:pt idx="43">
                  <c:v>37938</c:v>
                </c:pt>
                <c:pt idx="44">
                  <c:v>37939</c:v>
                </c:pt>
                <c:pt idx="45">
                  <c:v>37940</c:v>
                </c:pt>
                <c:pt idx="46">
                  <c:v>37941</c:v>
                </c:pt>
                <c:pt idx="47">
                  <c:v>37942</c:v>
                </c:pt>
                <c:pt idx="48">
                  <c:v>37943</c:v>
                </c:pt>
                <c:pt idx="49">
                  <c:v>37944</c:v>
                </c:pt>
                <c:pt idx="50">
                  <c:v>37945</c:v>
                </c:pt>
                <c:pt idx="51">
                  <c:v>37946</c:v>
                </c:pt>
                <c:pt idx="52">
                  <c:v>37947</c:v>
                </c:pt>
                <c:pt idx="53">
                  <c:v>37948</c:v>
                </c:pt>
                <c:pt idx="54">
                  <c:v>37949</c:v>
                </c:pt>
                <c:pt idx="55">
                  <c:v>37950</c:v>
                </c:pt>
                <c:pt idx="56">
                  <c:v>37951</c:v>
                </c:pt>
                <c:pt idx="57">
                  <c:v>37952</c:v>
                </c:pt>
                <c:pt idx="58">
                  <c:v>37953</c:v>
                </c:pt>
                <c:pt idx="59">
                  <c:v>37954</c:v>
                </c:pt>
                <c:pt idx="60">
                  <c:v>37955</c:v>
                </c:pt>
                <c:pt idx="61">
                  <c:v>37956</c:v>
                </c:pt>
                <c:pt idx="62">
                  <c:v>37957</c:v>
                </c:pt>
                <c:pt idx="63">
                  <c:v>37958</c:v>
                </c:pt>
                <c:pt idx="64">
                  <c:v>37959</c:v>
                </c:pt>
                <c:pt idx="65">
                  <c:v>37960</c:v>
                </c:pt>
                <c:pt idx="66">
                  <c:v>37961</c:v>
                </c:pt>
                <c:pt idx="67">
                  <c:v>37962</c:v>
                </c:pt>
                <c:pt idx="68">
                  <c:v>37963</c:v>
                </c:pt>
                <c:pt idx="69">
                  <c:v>37964</c:v>
                </c:pt>
                <c:pt idx="70">
                  <c:v>37965</c:v>
                </c:pt>
                <c:pt idx="71">
                  <c:v>37966</c:v>
                </c:pt>
                <c:pt idx="72">
                  <c:v>37967</c:v>
                </c:pt>
                <c:pt idx="73">
                  <c:v>37968</c:v>
                </c:pt>
                <c:pt idx="74">
                  <c:v>37969</c:v>
                </c:pt>
                <c:pt idx="75">
                  <c:v>37970</c:v>
                </c:pt>
                <c:pt idx="76">
                  <c:v>37971</c:v>
                </c:pt>
                <c:pt idx="77">
                  <c:v>37972</c:v>
                </c:pt>
                <c:pt idx="78">
                  <c:v>37973</c:v>
                </c:pt>
                <c:pt idx="79">
                  <c:v>37974</c:v>
                </c:pt>
                <c:pt idx="80">
                  <c:v>37975</c:v>
                </c:pt>
                <c:pt idx="81">
                  <c:v>37976</c:v>
                </c:pt>
                <c:pt idx="82">
                  <c:v>37977</c:v>
                </c:pt>
                <c:pt idx="83">
                  <c:v>37978</c:v>
                </c:pt>
                <c:pt idx="84">
                  <c:v>37979</c:v>
                </c:pt>
                <c:pt idx="85">
                  <c:v>37980</c:v>
                </c:pt>
                <c:pt idx="86">
                  <c:v>37981</c:v>
                </c:pt>
                <c:pt idx="87">
                  <c:v>37982</c:v>
                </c:pt>
                <c:pt idx="88">
                  <c:v>37983</c:v>
                </c:pt>
                <c:pt idx="89">
                  <c:v>37984</c:v>
                </c:pt>
                <c:pt idx="90">
                  <c:v>37985</c:v>
                </c:pt>
                <c:pt idx="91">
                  <c:v>37986</c:v>
                </c:pt>
                <c:pt idx="92">
                  <c:v>37987</c:v>
                </c:pt>
                <c:pt idx="93">
                  <c:v>37988</c:v>
                </c:pt>
                <c:pt idx="94">
                  <c:v>37989</c:v>
                </c:pt>
                <c:pt idx="95">
                  <c:v>37990</c:v>
                </c:pt>
                <c:pt idx="96">
                  <c:v>37991</c:v>
                </c:pt>
                <c:pt idx="97">
                  <c:v>37992</c:v>
                </c:pt>
                <c:pt idx="98">
                  <c:v>37993</c:v>
                </c:pt>
                <c:pt idx="99">
                  <c:v>37994</c:v>
                </c:pt>
                <c:pt idx="100">
                  <c:v>37995</c:v>
                </c:pt>
                <c:pt idx="101">
                  <c:v>37996</c:v>
                </c:pt>
                <c:pt idx="102">
                  <c:v>37997</c:v>
                </c:pt>
                <c:pt idx="103">
                  <c:v>37998</c:v>
                </c:pt>
                <c:pt idx="104">
                  <c:v>37999</c:v>
                </c:pt>
                <c:pt idx="105">
                  <c:v>38000</c:v>
                </c:pt>
                <c:pt idx="106">
                  <c:v>38001</c:v>
                </c:pt>
                <c:pt idx="107">
                  <c:v>38002</c:v>
                </c:pt>
                <c:pt idx="108">
                  <c:v>38003</c:v>
                </c:pt>
                <c:pt idx="109">
                  <c:v>38004</c:v>
                </c:pt>
                <c:pt idx="110">
                  <c:v>38005</c:v>
                </c:pt>
                <c:pt idx="111">
                  <c:v>38006</c:v>
                </c:pt>
                <c:pt idx="112">
                  <c:v>38007</c:v>
                </c:pt>
                <c:pt idx="113">
                  <c:v>38008</c:v>
                </c:pt>
                <c:pt idx="114">
                  <c:v>38009</c:v>
                </c:pt>
                <c:pt idx="115">
                  <c:v>38010</c:v>
                </c:pt>
                <c:pt idx="116">
                  <c:v>38011</c:v>
                </c:pt>
                <c:pt idx="117">
                  <c:v>38012</c:v>
                </c:pt>
                <c:pt idx="118">
                  <c:v>38013</c:v>
                </c:pt>
                <c:pt idx="119">
                  <c:v>38014</c:v>
                </c:pt>
                <c:pt idx="120">
                  <c:v>38015</c:v>
                </c:pt>
                <c:pt idx="121">
                  <c:v>38016</c:v>
                </c:pt>
                <c:pt idx="122">
                  <c:v>38017</c:v>
                </c:pt>
                <c:pt idx="123">
                  <c:v>38018</c:v>
                </c:pt>
                <c:pt idx="124">
                  <c:v>38019</c:v>
                </c:pt>
                <c:pt idx="125">
                  <c:v>38020</c:v>
                </c:pt>
                <c:pt idx="126">
                  <c:v>38021</c:v>
                </c:pt>
                <c:pt idx="127">
                  <c:v>38022</c:v>
                </c:pt>
                <c:pt idx="128">
                  <c:v>38023</c:v>
                </c:pt>
                <c:pt idx="129">
                  <c:v>38024</c:v>
                </c:pt>
                <c:pt idx="130">
                  <c:v>38025</c:v>
                </c:pt>
                <c:pt idx="131">
                  <c:v>38026</c:v>
                </c:pt>
                <c:pt idx="132">
                  <c:v>38027</c:v>
                </c:pt>
                <c:pt idx="133">
                  <c:v>38028</c:v>
                </c:pt>
                <c:pt idx="134">
                  <c:v>38029</c:v>
                </c:pt>
                <c:pt idx="135">
                  <c:v>38030</c:v>
                </c:pt>
                <c:pt idx="136">
                  <c:v>38031</c:v>
                </c:pt>
                <c:pt idx="137">
                  <c:v>38032</c:v>
                </c:pt>
                <c:pt idx="138">
                  <c:v>38033</c:v>
                </c:pt>
                <c:pt idx="139">
                  <c:v>38034</c:v>
                </c:pt>
                <c:pt idx="140">
                  <c:v>38035</c:v>
                </c:pt>
                <c:pt idx="141">
                  <c:v>38036</c:v>
                </c:pt>
                <c:pt idx="142">
                  <c:v>38037</c:v>
                </c:pt>
                <c:pt idx="143">
                  <c:v>38038</c:v>
                </c:pt>
                <c:pt idx="144">
                  <c:v>38039</c:v>
                </c:pt>
                <c:pt idx="145">
                  <c:v>38040</c:v>
                </c:pt>
                <c:pt idx="146">
                  <c:v>38041</c:v>
                </c:pt>
                <c:pt idx="147">
                  <c:v>38042</c:v>
                </c:pt>
                <c:pt idx="148">
                  <c:v>38043</c:v>
                </c:pt>
                <c:pt idx="149">
                  <c:v>38044</c:v>
                </c:pt>
                <c:pt idx="150">
                  <c:v>38045</c:v>
                </c:pt>
                <c:pt idx="151">
                  <c:v>38047</c:v>
                </c:pt>
                <c:pt idx="152">
                  <c:v>38048</c:v>
                </c:pt>
                <c:pt idx="153">
                  <c:v>38049</c:v>
                </c:pt>
                <c:pt idx="154">
                  <c:v>38050</c:v>
                </c:pt>
                <c:pt idx="155">
                  <c:v>38051</c:v>
                </c:pt>
                <c:pt idx="156">
                  <c:v>38052</c:v>
                </c:pt>
                <c:pt idx="157">
                  <c:v>38053</c:v>
                </c:pt>
                <c:pt idx="158">
                  <c:v>38054</c:v>
                </c:pt>
                <c:pt idx="159">
                  <c:v>38055</c:v>
                </c:pt>
                <c:pt idx="160">
                  <c:v>38056</c:v>
                </c:pt>
                <c:pt idx="161">
                  <c:v>38057</c:v>
                </c:pt>
                <c:pt idx="162">
                  <c:v>38058</c:v>
                </c:pt>
                <c:pt idx="163">
                  <c:v>38059</c:v>
                </c:pt>
                <c:pt idx="164">
                  <c:v>38060</c:v>
                </c:pt>
                <c:pt idx="165">
                  <c:v>38061</c:v>
                </c:pt>
                <c:pt idx="166">
                  <c:v>38062</c:v>
                </c:pt>
                <c:pt idx="167">
                  <c:v>38063</c:v>
                </c:pt>
                <c:pt idx="168">
                  <c:v>38064</c:v>
                </c:pt>
                <c:pt idx="169">
                  <c:v>38065</c:v>
                </c:pt>
                <c:pt idx="170">
                  <c:v>38066</c:v>
                </c:pt>
                <c:pt idx="171">
                  <c:v>38067</c:v>
                </c:pt>
                <c:pt idx="172">
                  <c:v>38068</c:v>
                </c:pt>
                <c:pt idx="173">
                  <c:v>38069</c:v>
                </c:pt>
                <c:pt idx="174">
                  <c:v>38070</c:v>
                </c:pt>
                <c:pt idx="175">
                  <c:v>38071</c:v>
                </c:pt>
                <c:pt idx="176">
                  <c:v>38072</c:v>
                </c:pt>
                <c:pt idx="177">
                  <c:v>38073</c:v>
                </c:pt>
                <c:pt idx="178">
                  <c:v>38074</c:v>
                </c:pt>
                <c:pt idx="179">
                  <c:v>38075</c:v>
                </c:pt>
                <c:pt idx="180">
                  <c:v>38076</c:v>
                </c:pt>
                <c:pt idx="181">
                  <c:v>38077</c:v>
                </c:pt>
              </c:numCache>
            </c:numRef>
          </c:cat>
          <c:val>
            <c:numRef>
              <c:f>'GB StorageStock_Figure25'!$C$4:$C$185</c:f>
              <c:numCache>
                <c:formatCode>0</c:formatCode>
                <c:ptCount val="182"/>
                <c:pt idx="0">
                  <c:v>956.96199745454351</c:v>
                </c:pt>
                <c:pt idx="1">
                  <c:v>992.49701463636165</c:v>
                </c:pt>
                <c:pt idx="2">
                  <c:v>1047.0372515454526</c:v>
                </c:pt>
                <c:pt idx="3">
                  <c:v>1064.7065577272692</c:v>
                </c:pt>
                <c:pt idx="4">
                  <c:v>1091.1354189999984</c:v>
                </c:pt>
                <c:pt idx="5">
                  <c:v>1114.5862933636338</c:v>
                </c:pt>
                <c:pt idx="6">
                  <c:v>1122.9755449090887</c:v>
                </c:pt>
                <c:pt idx="7">
                  <c:v>1138.6914329090878</c:v>
                </c:pt>
                <c:pt idx="8">
                  <c:v>1158.2527374545425</c:v>
                </c:pt>
                <c:pt idx="9">
                  <c:v>1045.1324421818163</c:v>
                </c:pt>
                <c:pt idx="10">
                  <c:v>1190.3871318181796</c:v>
                </c:pt>
                <c:pt idx="11">
                  <c:v>1174.9159398181794</c:v>
                </c:pt>
                <c:pt idx="12">
                  <c:v>1178.9027357272698</c:v>
                </c:pt>
                <c:pt idx="13">
                  <c:v>1166.6752927272696</c:v>
                </c:pt>
                <c:pt idx="14">
                  <c:v>1156.6048601818152</c:v>
                </c:pt>
                <c:pt idx="15">
                  <c:v>1143.3359974545419</c:v>
                </c:pt>
                <c:pt idx="16">
                  <c:v>1141.0713664545428</c:v>
                </c:pt>
                <c:pt idx="17">
                  <c:v>1173.7362199090874</c:v>
                </c:pt>
                <c:pt idx="18">
                  <c:v>1225.8036854545421</c:v>
                </c:pt>
                <c:pt idx="19">
                  <c:v>1236.6489427272691</c:v>
                </c:pt>
                <c:pt idx="20">
                  <c:v>1310.6257520909066</c:v>
                </c:pt>
                <c:pt idx="21">
                  <c:v>1321.4381479090891</c:v>
                </c:pt>
                <c:pt idx="22">
                  <c:v>1347.7430215454522</c:v>
                </c:pt>
                <c:pt idx="23">
                  <c:v>1372.0529424545421</c:v>
                </c:pt>
                <c:pt idx="24">
                  <c:v>1371.4507190909067</c:v>
                </c:pt>
                <c:pt idx="25">
                  <c:v>1356.5478597272695</c:v>
                </c:pt>
                <c:pt idx="26">
                  <c:v>1359.2214109090874</c:v>
                </c:pt>
                <c:pt idx="27">
                  <c:v>1380.1635580909065</c:v>
                </c:pt>
                <c:pt idx="28">
                  <c:v>1335.7006236363604</c:v>
                </c:pt>
                <c:pt idx="29">
                  <c:v>1310.269962909088</c:v>
                </c:pt>
                <c:pt idx="30">
                  <c:v>1315.8334664545423</c:v>
                </c:pt>
                <c:pt idx="31">
                  <c:v>1359.5439783636336</c:v>
                </c:pt>
                <c:pt idx="32">
                  <c:v>1388.32581672727</c:v>
                </c:pt>
                <c:pt idx="33">
                  <c:v>1421.6239285454508</c:v>
                </c:pt>
                <c:pt idx="34">
                  <c:v>1493.4006943636334</c:v>
                </c:pt>
                <c:pt idx="35">
                  <c:v>1527.557031363634</c:v>
                </c:pt>
                <c:pt idx="36">
                  <c:v>1537.6923423636345</c:v>
                </c:pt>
                <c:pt idx="37">
                  <c:v>1525.4412613636341</c:v>
                </c:pt>
                <c:pt idx="38">
                  <c:v>1538.2222801818159</c:v>
                </c:pt>
                <c:pt idx="39">
                  <c:v>1545.1521583636338</c:v>
                </c:pt>
                <c:pt idx="40">
                  <c:v>1552.0708346363613</c:v>
                </c:pt>
                <c:pt idx="41">
                  <c:v>1565.5268029090887</c:v>
                </c:pt>
                <c:pt idx="42">
                  <c:v>1571.2339870909061</c:v>
                </c:pt>
                <c:pt idx="43">
                  <c:v>1573.5146566363601</c:v>
                </c:pt>
                <c:pt idx="44">
                  <c:v>1577.3702005454511</c:v>
                </c:pt>
                <c:pt idx="45">
                  <c:v>1590.8131237272701</c:v>
                </c:pt>
                <c:pt idx="46">
                  <c:v>1597.5559874545411</c:v>
                </c:pt>
                <c:pt idx="47">
                  <c:v>1578.5698520909073</c:v>
                </c:pt>
                <c:pt idx="48">
                  <c:v>1539.0226261818157</c:v>
                </c:pt>
                <c:pt idx="49">
                  <c:v>1506.6293513636338</c:v>
                </c:pt>
                <c:pt idx="50">
                  <c:v>1448.8654402727241</c:v>
                </c:pt>
                <c:pt idx="51">
                  <c:v>1394.7726109999971</c:v>
                </c:pt>
                <c:pt idx="52">
                  <c:v>1376.541999909088</c:v>
                </c:pt>
                <c:pt idx="53">
                  <c:v>1397.9586794545428</c:v>
                </c:pt>
                <c:pt idx="54">
                  <c:v>1365.8732230909059</c:v>
                </c:pt>
                <c:pt idx="55">
                  <c:v>1310.912565090907</c:v>
                </c:pt>
                <c:pt idx="56">
                  <c:v>1266.2062151818141</c:v>
                </c:pt>
                <c:pt idx="57">
                  <c:v>1282.6346854545423</c:v>
                </c:pt>
                <c:pt idx="58">
                  <c:v>1295.994547909087</c:v>
                </c:pt>
                <c:pt idx="59">
                  <c:v>1311.0464889999971</c:v>
                </c:pt>
                <c:pt idx="60">
                  <c:v>1302.013108999997</c:v>
                </c:pt>
                <c:pt idx="61">
                  <c:v>1307.2779051818161</c:v>
                </c:pt>
                <c:pt idx="62">
                  <c:v>1286.6545408181787</c:v>
                </c:pt>
                <c:pt idx="63">
                  <c:v>1242.390944454542</c:v>
                </c:pt>
                <c:pt idx="64">
                  <c:v>1205.8594683636343</c:v>
                </c:pt>
                <c:pt idx="65">
                  <c:v>1155.3933693636341</c:v>
                </c:pt>
                <c:pt idx="66">
                  <c:v>1161.7623837272711</c:v>
                </c:pt>
                <c:pt idx="67">
                  <c:v>1168.2616031818154</c:v>
                </c:pt>
                <c:pt idx="68">
                  <c:v>1190.7684139090884</c:v>
                </c:pt>
                <c:pt idx="69">
                  <c:v>1208.4702941818164</c:v>
                </c:pt>
                <c:pt idx="70">
                  <c:v>1224.6805259999976</c:v>
                </c:pt>
                <c:pt idx="71">
                  <c:v>1243.5554540909072</c:v>
                </c:pt>
                <c:pt idx="72">
                  <c:v>1236.3525145454514</c:v>
                </c:pt>
                <c:pt idx="73">
                  <c:v>1264.642647090905</c:v>
                </c:pt>
                <c:pt idx="74">
                  <c:v>1307.6591994545431</c:v>
                </c:pt>
                <c:pt idx="75">
                  <c:v>1300.0256759090882</c:v>
                </c:pt>
                <c:pt idx="76">
                  <c:v>1282.5895614545432</c:v>
                </c:pt>
                <c:pt idx="77">
                  <c:v>1274.7171526363611</c:v>
                </c:pt>
                <c:pt idx="78">
                  <c:v>1296.5225759999971</c:v>
                </c:pt>
                <c:pt idx="79">
                  <c:v>1309.2802587272702</c:v>
                </c:pt>
                <c:pt idx="80">
                  <c:v>1306.418010636361</c:v>
                </c:pt>
                <c:pt idx="81">
                  <c:v>1319.8099117272704</c:v>
                </c:pt>
                <c:pt idx="82">
                  <c:v>1350.6318300909065</c:v>
                </c:pt>
                <c:pt idx="83">
                  <c:v>1358.7281885454515</c:v>
                </c:pt>
                <c:pt idx="84">
                  <c:v>1355.6561739999977</c:v>
                </c:pt>
                <c:pt idx="85">
                  <c:v>1358.4159251818155</c:v>
                </c:pt>
                <c:pt idx="86">
                  <c:v>1342.0625470909065</c:v>
                </c:pt>
                <c:pt idx="87">
                  <c:v>1342.5015996363609</c:v>
                </c:pt>
                <c:pt idx="88">
                  <c:v>1321.0133913636321</c:v>
                </c:pt>
                <c:pt idx="89">
                  <c:v>1327.2082480909071</c:v>
                </c:pt>
                <c:pt idx="90">
                  <c:v>1311.4889277272709</c:v>
                </c:pt>
                <c:pt idx="91">
                  <c:v>1271.8855269999974</c:v>
                </c:pt>
                <c:pt idx="92">
                  <c:v>1294.7220794545424</c:v>
                </c:pt>
                <c:pt idx="93">
                  <c:v>1297.5631479999963</c:v>
                </c:pt>
                <c:pt idx="94">
                  <c:v>1289.8689282727241</c:v>
                </c:pt>
                <c:pt idx="95">
                  <c:v>1238.4322377272708</c:v>
                </c:pt>
                <c:pt idx="96">
                  <c:v>1151.5775049999984</c:v>
                </c:pt>
                <c:pt idx="97">
                  <c:v>1077.2129552727256</c:v>
                </c:pt>
                <c:pt idx="98">
                  <c:v>1035.0550634545425</c:v>
                </c:pt>
                <c:pt idx="99">
                  <c:v>998.64769045454318</c:v>
                </c:pt>
                <c:pt idx="100">
                  <c:v>977.20814909090711</c:v>
                </c:pt>
                <c:pt idx="101">
                  <c:v>933.80813818181502</c:v>
                </c:pt>
                <c:pt idx="102">
                  <c:v>920.87605999999755</c:v>
                </c:pt>
                <c:pt idx="103">
                  <c:v>926.69084181818016</c:v>
                </c:pt>
                <c:pt idx="104">
                  <c:v>919.41503372727084</c:v>
                </c:pt>
                <c:pt idx="105">
                  <c:v>893.76660027272408</c:v>
                </c:pt>
                <c:pt idx="106">
                  <c:v>886.47944909090643</c:v>
                </c:pt>
                <c:pt idx="107">
                  <c:v>878.88518245454247</c:v>
                </c:pt>
                <c:pt idx="108">
                  <c:v>880.29765390908835</c:v>
                </c:pt>
                <c:pt idx="109">
                  <c:v>881.81539599999746</c:v>
                </c:pt>
                <c:pt idx="110">
                  <c:v>884.6849810909074</c:v>
                </c:pt>
                <c:pt idx="111">
                  <c:v>897.77441072727152</c:v>
                </c:pt>
                <c:pt idx="112">
                  <c:v>913.75625772727119</c:v>
                </c:pt>
                <c:pt idx="113">
                  <c:v>927.94348072727121</c:v>
                </c:pt>
                <c:pt idx="114">
                  <c:v>949.21426145454484</c:v>
                </c:pt>
                <c:pt idx="115">
                  <c:v>977.28100981817965</c:v>
                </c:pt>
                <c:pt idx="116">
                  <c:v>976.8192239999986</c:v>
                </c:pt>
                <c:pt idx="117">
                  <c:v>950.86520818181668</c:v>
                </c:pt>
                <c:pt idx="118">
                  <c:v>925.29400999999814</c:v>
                </c:pt>
                <c:pt idx="119">
                  <c:v>881.71811299999877</c:v>
                </c:pt>
                <c:pt idx="120">
                  <c:v>845.56556490908952</c:v>
                </c:pt>
                <c:pt idx="121">
                  <c:v>828.06655681818017</c:v>
                </c:pt>
                <c:pt idx="122">
                  <c:v>838.94127072727224</c:v>
                </c:pt>
                <c:pt idx="123">
                  <c:v>849.883359545453</c:v>
                </c:pt>
                <c:pt idx="124">
                  <c:v>864.73711190908955</c:v>
                </c:pt>
                <c:pt idx="125">
                  <c:v>833.21663099999773</c:v>
                </c:pt>
                <c:pt idx="126">
                  <c:v>808.85735345454339</c:v>
                </c:pt>
                <c:pt idx="127">
                  <c:v>786.84709563636227</c:v>
                </c:pt>
                <c:pt idx="128">
                  <c:v>752.91622890908843</c:v>
                </c:pt>
                <c:pt idx="129">
                  <c:v>759.20431654545291</c:v>
                </c:pt>
                <c:pt idx="130">
                  <c:v>768.84727745454347</c:v>
                </c:pt>
                <c:pt idx="131">
                  <c:v>742.24479527272558</c:v>
                </c:pt>
                <c:pt idx="132">
                  <c:v>725.6631298181801</c:v>
                </c:pt>
                <c:pt idx="133">
                  <c:v>713.27185090908824</c:v>
                </c:pt>
                <c:pt idx="134">
                  <c:v>701.96780781818097</c:v>
                </c:pt>
                <c:pt idx="135">
                  <c:v>644.03606845454408</c:v>
                </c:pt>
                <c:pt idx="136">
                  <c:v>602.92299163636221</c:v>
                </c:pt>
                <c:pt idx="137">
                  <c:v>599.63835245454368</c:v>
                </c:pt>
                <c:pt idx="138">
                  <c:v>575.3807878181799</c:v>
                </c:pt>
                <c:pt idx="139">
                  <c:v>502.46002445454388</c:v>
                </c:pt>
                <c:pt idx="140">
                  <c:v>463.85978090909038</c:v>
                </c:pt>
                <c:pt idx="141">
                  <c:v>409.09602536363542</c:v>
                </c:pt>
                <c:pt idx="142">
                  <c:v>393.92061963636331</c:v>
                </c:pt>
                <c:pt idx="143">
                  <c:v>410.52070290909069</c:v>
                </c:pt>
                <c:pt idx="144">
                  <c:v>445.67974209090852</c:v>
                </c:pt>
                <c:pt idx="145">
                  <c:v>453.92616563636273</c:v>
                </c:pt>
                <c:pt idx="146">
                  <c:v>470.58036872727143</c:v>
                </c:pt>
                <c:pt idx="147">
                  <c:v>508.80715081818062</c:v>
                </c:pt>
                <c:pt idx="148">
                  <c:v>553.55227036363453</c:v>
                </c:pt>
                <c:pt idx="149">
                  <c:v>558.03620209090798</c:v>
                </c:pt>
                <c:pt idx="150">
                  <c:v>561.88829409090795</c:v>
                </c:pt>
                <c:pt idx="151">
                  <c:v>574.17637081818054</c:v>
                </c:pt>
                <c:pt idx="152">
                  <c:v>587.62592536363468</c:v>
                </c:pt>
                <c:pt idx="153">
                  <c:v>591.22458699999811</c:v>
                </c:pt>
                <c:pt idx="154">
                  <c:v>612.79793663636246</c:v>
                </c:pt>
                <c:pt idx="155">
                  <c:v>646.32824572727191</c:v>
                </c:pt>
                <c:pt idx="156">
                  <c:v>636.34649554545376</c:v>
                </c:pt>
                <c:pt idx="157">
                  <c:v>659.41478136363457</c:v>
                </c:pt>
                <c:pt idx="158">
                  <c:v>682.77212036363505</c:v>
                </c:pt>
                <c:pt idx="159">
                  <c:v>680.21807845454373</c:v>
                </c:pt>
                <c:pt idx="160">
                  <c:v>703.86302054545365</c:v>
                </c:pt>
                <c:pt idx="161">
                  <c:v>733.07067881818023</c:v>
                </c:pt>
                <c:pt idx="162">
                  <c:v>754.00799399999801</c:v>
                </c:pt>
                <c:pt idx="163">
                  <c:v>757.68286027272597</c:v>
                </c:pt>
                <c:pt idx="164">
                  <c:v>761.67424454545289</c:v>
                </c:pt>
                <c:pt idx="165">
                  <c:v>786.3662396363618</c:v>
                </c:pt>
                <c:pt idx="166">
                  <c:v>794.8811810909076</c:v>
                </c:pt>
                <c:pt idx="167">
                  <c:v>823.11621809090661</c:v>
                </c:pt>
                <c:pt idx="168">
                  <c:v>841.89145345454381</c:v>
                </c:pt>
                <c:pt idx="169">
                  <c:v>835.76739845454335</c:v>
                </c:pt>
                <c:pt idx="170">
                  <c:v>817.31192245454361</c:v>
                </c:pt>
                <c:pt idx="171">
                  <c:v>831.89639418181628</c:v>
                </c:pt>
                <c:pt idx="172">
                  <c:v>840.58201981817933</c:v>
                </c:pt>
                <c:pt idx="173">
                  <c:v>836.9156662727255</c:v>
                </c:pt>
                <c:pt idx="174">
                  <c:v>852.38102854545264</c:v>
                </c:pt>
                <c:pt idx="175">
                  <c:v>862.84583754545224</c:v>
                </c:pt>
                <c:pt idx="176">
                  <c:v>824.32371718181662</c:v>
                </c:pt>
                <c:pt idx="177">
                  <c:v>817.74678118181691</c:v>
                </c:pt>
                <c:pt idx="178">
                  <c:v>860.41467636363438</c:v>
                </c:pt>
                <c:pt idx="179">
                  <c:v>859.32774618181634</c:v>
                </c:pt>
                <c:pt idx="180">
                  <c:v>867.55517372727172</c:v>
                </c:pt>
                <c:pt idx="181">
                  <c:v>872.51963299999829</c:v>
                </c:pt>
              </c:numCache>
            </c:numRef>
          </c:val>
          <c:smooth val="0"/>
          <c:extLst>
            <c:ext xmlns:c16="http://schemas.microsoft.com/office/drawing/2014/chart" uri="{C3380CC4-5D6E-409C-BE32-E72D297353CC}">
              <c16:uniqueId val="{00000001-9D49-40D6-A007-A70B67AD8A9F}"/>
            </c:ext>
          </c:extLst>
        </c:ser>
        <c:dLbls>
          <c:showLegendKey val="0"/>
          <c:showVal val="0"/>
          <c:showCatName val="0"/>
          <c:showSerName val="0"/>
          <c:showPercent val="0"/>
          <c:showBubbleSize val="0"/>
        </c:dLbls>
        <c:smooth val="0"/>
        <c:axId val="2090452416"/>
        <c:axId val="2090449536"/>
      </c:lineChart>
      <c:dateAx>
        <c:axId val="2090452416"/>
        <c:scaling>
          <c:orientation val="minMax"/>
        </c:scaling>
        <c:delete val="0"/>
        <c:axPos val="b"/>
        <c:numFmt formatCode="d\-mmm" sourceLinked="1"/>
        <c:majorTickMark val="out"/>
        <c:minorTickMark val="none"/>
        <c:tickLblPos val="nextTo"/>
        <c:spPr>
          <a:noFill/>
          <a:ln w="9525" cap="flat" cmpd="sng" algn="ctr">
            <a:solidFill>
              <a:srgbClr val="605E5C"/>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2090449536"/>
        <c:crosses val="autoZero"/>
        <c:auto val="1"/>
        <c:lblOffset val="100"/>
        <c:baseTimeUnit val="days"/>
      </c:dateAx>
      <c:valAx>
        <c:axId val="20904495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GB" sz="1200">
                    <a:latin typeface="Tenorite" panose="00000500000000000000" pitchFamily="2" charset="0"/>
                  </a:rPr>
                  <a:t>mcm</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2090452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a:latin typeface="Tenorite" panose="00000500000000000000" pitchFamily="2" charset="0"/>
              </a:rPr>
              <a:t>UKCS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'UKCS Figure 26 &amp; 27'!$D$3</c:f>
              <c:strCache>
                <c:ptCount val="1"/>
                <c:pt idx="0">
                  <c:v>2024/25</c:v>
                </c:pt>
              </c:strCache>
              <c:extLst xmlns:c15="http://schemas.microsoft.com/office/drawing/2012/chart"/>
            </c:strRef>
          </c:tx>
          <c:spPr>
            <a:ln w="28575" cap="rnd">
              <a:solidFill>
                <a:schemeClr val="accent1"/>
              </a:solidFill>
              <a:round/>
            </a:ln>
            <a:effectLst/>
          </c:spPr>
          <c:marker>
            <c:symbol val="none"/>
          </c:marker>
          <c:cat>
            <c:numRef>
              <c:f>'UKCS Figure 26 &amp; 27'!$C$4:$C$186</c:f>
              <c:numCache>
                <c:formatCode>d\-mmm</c:formatCode>
                <c:ptCount val="183"/>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extLst xmlns:c15="http://schemas.microsoft.com/office/drawing/2012/chart"/>
            </c:numRef>
          </c:cat>
          <c:val>
            <c:numRef>
              <c:f>'UKCS Figure 26 &amp; 27'!$D$4:$D$186</c:f>
              <c:numCache>
                <c:formatCode>0</c:formatCode>
                <c:ptCount val="183"/>
                <c:pt idx="0">
                  <c:v>86.6</c:v>
                </c:pt>
                <c:pt idx="1">
                  <c:v>87</c:v>
                </c:pt>
                <c:pt idx="2">
                  <c:v>86.800000000000011</c:v>
                </c:pt>
                <c:pt idx="3">
                  <c:v>84.6</c:v>
                </c:pt>
                <c:pt idx="4">
                  <c:v>85.3</c:v>
                </c:pt>
                <c:pt idx="5">
                  <c:v>88.2</c:v>
                </c:pt>
                <c:pt idx="6">
                  <c:v>88.300000000000011</c:v>
                </c:pt>
                <c:pt idx="7">
                  <c:v>90.6</c:v>
                </c:pt>
                <c:pt idx="8">
                  <c:v>92.899999999999991</c:v>
                </c:pt>
                <c:pt idx="9">
                  <c:v>92.40000000000002</c:v>
                </c:pt>
                <c:pt idx="10">
                  <c:v>90.600000000000009</c:v>
                </c:pt>
                <c:pt idx="11">
                  <c:v>90.6</c:v>
                </c:pt>
                <c:pt idx="12">
                  <c:v>89.399999999999991</c:v>
                </c:pt>
                <c:pt idx="13">
                  <c:v>86.399999999999991</c:v>
                </c:pt>
                <c:pt idx="14">
                  <c:v>84.81</c:v>
                </c:pt>
                <c:pt idx="15">
                  <c:v>84.01</c:v>
                </c:pt>
                <c:pt idx="16">
                  <c:v>79.41</c:v>
                </c:pt>
                <c:pt idx="17">
                  <c:v>80.81</c:v>
                </c:pt>
                <c:pt idx="18">
                  <c:v>85.9</c:v>
                </c:pt>
                <c:pt idx="19">
                  <c:v>87.300000000000011</c:v>
                </c:pt>
                <c:pt idx="20">
                  <c:v>81.099999999999994</c:v>
                </c:pt>
                <c:pt idx="21">
                  <c:v>80.900000000000006</c:v>
                </c:pt>
                <c:pt idx="22">
                  <c:v>84.9</c:v>
                </c:pt>
                <c:pt idx="23">
                  <c:v>84.700000000000017</c:v>
                </c:pt>
                <c:pt idx="24">
                  <c:v>84.200000000000017</c:v>
                </c:pt>
                <c:pt idx="25">
                  <c:v>77.5</c:v>
                </c:pt>
                <c:pt idx="26">
                  <c:v>87.9</c:v>
                </c:pt>
                <c:pt idx="27">
                  <c:v>82.3</c:v>
                </c:pt>
                <c:pt idx="28">
                  <c:v>84.199999999999989</c:v>
                </c:pt>
                <c:pt idx="29">
                  <c:v>88.6</c:v>
                </c:pt>
                <c:pt idx="30">
                  <c:v>87.700000000000017</c:v>
                </c:pt>
                <c:pt idx="31">
                  <c:v>86.399999999999977</c:v>
                </c:pt>
                <c:pt idx="32">
                  <c:v>87.199999999999989</c:v>
                </c:pt>
                <c:pt idx="33">
                  <c:v>85.399999999999991</c:v>
                </c:pt>
                <c:pt idx="34">
                  <c:v>75.099999999999994</c:v>
                </c:pt>
                <c:pt idx="35">
                  <c:v>72.7</c:v>
                </c:pt>
                <c:pt idx="36">
                  <c:v>70.599999999999994</c:v>
                </c:pt>
                <c:pt idx="37">
                  <c:v>81.31</c:v>
                </c:pt>
                <c:pt idx="38">
                  <c:v>79.799999999999983</c:v>
                </c:pt>
                <c:pt idx="39">
                  <c:v>84.899999999999991</c:v>
                </c:pt>
                <c:pt idx="40">
                  <c:v>88.799999999999983</c:v>
                </c:pt>
                <c:pt idx="41">
                  <c:v>90.300000000000011</c:v>
                </c:pt>
                <c:pt idx="42">
                  <c:v>89.3</c:v>
                </c:pt>
                <c:pt idx="43">
                  <c:v>85</c:v>
                </c:pt>
                <c:pt idx="44">
                  <c:v>78.100000000000009</c:v>
                </c:pt>
                <c:pt idx="45">
                  <c:v>80.5</c:v>
                </c:pt>
                <c:pt idx="46">
                  <c:v>83.609999999999985</c:v>
                </c:pt>
                <c:pt idx="47">
                  <c:v>85.509999999999991</c:v>
                </c:pt>
                <c:pt idx="48">
                  <c:v>83</c:v>
                </c:pt>
                <c:pt idx="49">
                  <c:v>79.500000000000014</c:v>
                </c:pt>
                <c:pt idx="50">
                  <c:v>85.899999999999991</c:v>
                </c:pt>
                <c:pt idx="51">
                  <c:v>85.300000000000011</c:v>
                </c:pt>
                <c:pt idx="52">
                  <c:v>86.300000000000011</c:v>
                </c:pt>
                <c:pt idx="53">
                  <c:v>89.200000000000017</c:v>
                </c:pt>
                <c:pt idx="54">
                  <c:v>86.3</c:v>
                </c:pt>
                <c:pt idx="55">
                  <c:v>84.399999999999991</c:v>
                </c:pt>
                <c:pt idx="56">
                  <c:v>83.5</c:v>
                </c:pt>
                <c:pt idx="57">
                  <c:v>83</c:v>
                </c:pt>
                <c:pt idx="58">
                  <c:v>82.6</c:v>
                </c:pt>
                <c:pt idx="59">
                  <c:v>82.1</c:v>
                </c:pt>
                <c:pt idx="60">
                  <c:v>84.3</c:v>
                </c:pt>
                <c:pt idx="61">
                  <c:v>83.6</c:v>
                </c:pt>
                <c:pt idx="62">
                  <c:v>82.399999999999991</c:v>
                </c:pt>
                <c:pt idx="63">
                  <c:v>88.899999999999991</c:v>
                </c:pt>
                <c:pt idx="64">
                  <c:v>86.199999999999989</c:v>
                </c:pt>
                <c:pt idx="65">
                  <c:v>79.899999999999991</c:v>
                </c:pt>
                <c:pt idx="66">
                  <c:v>80.600000000000009</c:v>
                </c:pt>
                <c:pt idx="67">
                  <c:v>81.8</c:v>
                </c:pt>
                <c:pt idx="68">
                  <c:v>78.100000000000009</c:v>
                </c:pt>
                <c:pt idx="69">
                  <c:v>80.600000000000009</c:v>
                </c:pt>
                <c:pt idx="70">
                  <c:v>81.5</c:v>
                </c:pt>
                <c:pt idx="71">
                  <c:v>85.999999999999986</c:v>
                </c:pt>
                <c:pt idx="72">
                  <c:v>86.5</c:v>
                </c:pt>
                <c:pt idx="73">
                  <c:v>81.599999999999994</c:v>
                </c:pt>
                <c:pt idx="74">
                  <c:v>85.199999999999989</c:v>
                </c:pt>
                <c:pt idx="75">
                  <c:v>81.400000000000006</c:v>
                </c:pt>
                <c:pt idx="76">
                  <c:v>83.6</c:v>
                </c:pt>
                <c:pt idx="77">
                  <c:v>83.310000000000016</c:v>
                </c:pt>
                <c:pt idx="78">
                  <c:v>82.600000000000009</c:v>
                </c:pt>
                <c:pt idx="79">
                  <c:v>80.099999999999994</c:v>
                </c:pt>
                <c:pt idx="80">
                  <c:v>79.699999999999989</c:v>
                </c:pt>
                <c:pt idx="81">
                  <c:v>86.899999999999977</c:v>
                </c:pt>
                <c:pt idx="82">
                  <c:v>87.899999999999991</c:v>
                </c:pt>
                <c:pt idx="83">
                  <c:v>87.820000000000007</c:v>
                </c:pt>
                <c:pt idx="84">
                  <c:v>89.399999999999991</c:v>
                </c:pt>
                <c:pt idx="85">
                  <c:v>89.31</c:v>
                </c:pt>
                <c:pt idx="86">
                  <c:v>87.109999999999985</c:v>
                </c:pt>
                <c:pt idx="87">
                  <c:v>90.81</c:v>
                </c:pt>
                <c:pt idx="88">
                  <c:v>91.3</c:v>
                </c:pt>
                <c:pt idx="89">
                  <c:v>91</c:v>
                </c:pt>
                <c:pt idx="90">
                  <c:v>89.000000000000014</c:v>
                </c:pt>
                <c:pt idx="91">
                  <c:v>90.4</c:v>
                </c:pt>
                <c:pt idx="92">
                  <c:v>91.199999999999989</c:v>
                </c:pt>
                <c:pt idx="93">
                  <c:v>89.2</c:v>
                </c:pt>
                <c:pt idx="94">
                  <c:v>84.2</c:v>
                </c:pt>
                <c:pt idx="95">
                  <c:v>84.9</c:v>
                </c:pt>
                <c:pt idx="96">
                  <c:v>86.6</c:v>
                </c:pt>
                <c:pt idx="97">
                  <c:v>87.59999999999998</c:v>
                </c:pt>
                <c:pt idx="98">
                  <c:v>82.1</c:v>
                </c:pt>
                <c:pt idx="99">
                  <c:v>77</c:v>
                </c:pt>
                <c:pt idx="100">
                  <c:v>79.099999999999994</c:v>
                </c:pt>
                <c:pt idx="101">
                  <c:v>79.109999999999985</c:v>
                </c:pt>
                <c:pt idx="102">
                  <c:v>77.999999999999986</c:v>
                </c:pt>
                <c:pt idx="103">
                  <c:v>79.2</c:v>
                </c:pt>
                <c:pt idx="104">
                  <c:v>80.7</c:v>
                </c:pt>
                <c:pt idx="105">
                  <c:v>84.5</c:v>
                </c:pt>
                <c:pt idx="106">
                  <c:v>83.31</c:v>
                </c:pt>
                <c:pt idx="107">
                  <c:v>84.21</c:v>
                </c:pt>
                <c:pt idx="108">
                  <c:v>84.81</c:v>
                </c:pt>
                <c:pt idx="109">
                  <c:v>85.01</c:v>
                </c:pt>
                <c:pt idx="110">
                  <c:v>84.91</c:v>
                </c:pt>
                <c:pt idx="111">
                  <c:v>83.510000000000019</c:v>
                </c:pt>
                <c:pt idx="112">
                  <c:v>89.41</c:v>
                </c:pt>
                <c:pt idx="113">
                  <c:v>93.509999999999991</c:v>
                </c:pt>
                <c:pt idx="114">
                  <c:v>90.81</c:v>
                </c:pt>
                <c:pt idx="115">
                  <c:v>87.199999999999989</c:v>
                </c:pt>
                <c:pt idx="116">
                  <c:v>84.300000000000011</c:v>
                </c:pt>
                <c:pt idx="117">
                  <c:v>83.999999999999986</c:v>
                </c:pt>
                <c:pt idx="118">
                  <c:v>84.1</c:v>
                </c:pt>
                <c:pt idx="119">
                  <c:v>83.61</c:v>
                </c:pt>
                <c:pt idx="120">
                  <c:v>85</c:v>
                </c:pt>
                <c:pt idx="121">
                  <c:v>83.4</c:v>
                </c:pt>
                <c:pt idx="122">
                  <c:v>87.5</c:v>
                </c:pt>
                <c:pt idx="123">
                  <c:v>89.699999999999989</c:v>
                </c:pt>
                <c:pt idx="124">
                  <c:v>90.500000000000014</c:v>
                </c:pt>
                <c:pt idx="125">
                  <c:v>87.1</c:v>
                </c:pt>
                <c:pt idx="126">
                  <c:v>82.9</c:v>
                </c:pt>
                <c:pt idx="127">
                  <c:v>85.6</c:v>
                </c:pt>
                <c:pt idx="128">
                  <c:v>82.899999999999991</c:v>
                </c:pt>
                <c:pt idx="129">
                  <c:v>88.309999999999988</c:v>
                </c:pt>
                <c:pt idx="130">
                  <c:v>89.1</c:v>
                </c:pt>
                <c:pt idx="131">
                  <c:v>84.199999999999989</c:v>
                </c:pt>
                <c:pt idx="132">
                  <c:v>84.100000000000009</c:v>
                </c:pt>
                <c:pt idx="133">
                  <c:v>82.199999999999989</c:v>
                </c:pt>
                <c:pt idx="134">
                  <c:v>77.809999999999974</c:v>
                </c:pt>
                <c:pt idx="135">
                  <c:v>82.9</c:v>
                </c:pt>
                <c:pt idx="136">
                  <c:v>84.199999999999989</c:v>
                </c:pt>
                <c:pt idx="137">
                  <c:v>84.6</c:v>
                </c:pt>
                <c:pt idx="138">
                  <c:v>85.609999999999985</c:v>
                </c:pt>
                <c:pt idx="139">
                  <c:v>88.1</c:v>
                </c:pt>
                <c:pt idx="140">
                  <c:v>86.6</c:v>
                </c:pt>
                <c:pt idx="141">
                  <c:v>84.2</c:v>
                </c:pt>
                <c:pt idx="142">
                  <c:v>84</c:v>
                </c:pt>
                <c:pt idx="143">
                  <c:v>84.1</c:v>
                </c:pt>
                <c:pt idx="144">
                  <c:v>84.1</c:v>
                </c:pt>
                <c:pt idx="145">
                  <c:v>84.3</c:v>
                </c:pt>
                <c:pt idx="146">
                  <c:v>83</c:v>
                </c:pt>
                <c:pt idx="147">
                  <c:v>82.8</c:v>
                </c:pt>
                <c:pt idx="148">
                  <c:v>83.7</c:v>
                </c:pt>
                <c:pt idx="149">
                  <c:v>83.51</c:v>
                </c:pt>
                <c:pt idx="150">
                  <c:v>78.300000000000011</c:v>
                </c:pt>
                <c:pt idx="151">
                  <c:v>77.099999999999994</c:v>
                </c:pt>
                <c:pt idx="152">
                  <c:v>78.400000000000006</c:v>
                </c:pt>
                <c:pt idx="153">
                  <c:v>82.000000000000014</c:v>
                </c:pt>
                <c:pt idx="154">
                  <c:v>82.9</c:v>
                </c:pt>
                <c:pt idx="155">
                  <c:v>85.300000000000011</c:v>
                </c:pt>
                <c:pt idx="156">
                  <c:v>87.899999999999991</c:v>
                </c:pt>
                <c:pt idx="157">
                  <c:v>86.999999999999986</c:v>
                </c:pt>
                <c:pt idx="158">
                  <c:v>84.299999999999983</c:v>
                </c:pt>
                <c:pt idx="159">
                  <c:v>86.01</c:v>
                </c:pt>
                <c:pt idx="160">
                  <c:v>87.9</c:v>
                </c:pt>
                <c:pt idx="161">
                  <c:v>86.9</c:v>
                </c:pt>
                <c:pt idx="162">
                  <c:v>85.5</c:v>
                </c:pt>
                <c:pt idx="163">
                  <c:v>89.8</c:v>
                </c:pt>
                <c:pt idx="164">
                  <c:v>87.59999999999998</c:v>
                </c:pt>
                <c:pt idx="165">
                  <c:v>86.699999999999989</c:v>
                </c:pt>
                <c:pt idx="166">
                  <c:v>88.500000000000014</c:v>
                </c:pt>
                <c:pt idx="167">
                  <c:v>86.4</c:v>
                </c:pt>
                <c:pt idx="168">
                  <c:v>83.7</c:v>
                </c:pt>
                <c:pt idx="169">
                  <c:v>80.5</c:v>
                </c:pt>
                <c:pt idx="170">
                  <c:v>81.700000000000017</c:v>
                </c:pt>
                <c:pt idx="171">
                  <c:v>80.699999999999989</c:v>
                </c:pt>
                <c:pt idx="172">
                  <c:v>83</c:v>
                </c:pt>
                <c:pt idx="173">
                  <c:v>86.199999999999989</c:v>
                </c:pt>
                <c:pt idx="174">
                  <c:v>87.7</c:v>
                </c:pt>
                <c:pt idx="175">
                  <c:v>86.2</c:v>
                </c:pt>
                <c:pt idx="176">
                  <c:v>87.1</c:v>
                </c:pt>
                <c:pt idx="177">
                  <c:v>84.8</c:v>
                </c:pt>
                <c:pt idx="178">
                  <c:v>81.41</c:v>
                </c:pt>
                <c:pt idx="179">
                  <c:v>82.800000000000011</c:v>
                </c:pt>
                <c:pt idx="180">
                  <c:v>84.21</c:v>
                </c:pt>
                <c:pt idx="181">
                  <c:v>85.61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2-0880-49F4-8706-B39B75F28ECB}"/>
            </c:ext>
          </c:extLst>
        </c:ser>
        <c:ser>
          <c:idx val="1"/>
          <c:order val="1"/>
          <c:tx>
            <c:strRef>
              <c:f>'UKCS Figure 26 &amp; 27'!$E$3</c:f>
              <c:strCache>
                <c:ptCount val="1"/>
                <c:pt idx="0">
                  <c:v>2025/26</c:v>
                </c:pt>
              </c:strCache>
              <c:extLst xmlns:c15="http://schemas.microsoft.com/office/drawing/2012/chart"/>
            </c:strRef>
          </c:tx>
          <c:spPr>
            <a:ln w="28575" cap="rnd">
              <a:solidFill>
                <a:schemeClr val="accent2"/>
              </a:solidFill>
              <a:round/>
            </a:ln>
            <a:effectLst/>
          </c:spPr>
          <c:marker>
            <c:symbol val="none"/>
          </c:marker>
          <c:cat>
            <c:numRef>
              <c:f>'UKCS Figure 26 &amp; 27'!$C$4:$C$186</c:f>
              <c:numCache>
                <c:formatCode>d\-mmm</c:formatCode>
                <c:ptCount val="183"/>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extLst xmlns:c15="http://schemas.microsoft.com/office/drawing/2012/chart"/>
            </c:numRef>
          </c:cat>
          <c:val>
            <c:numRef>
              <c:f>'UKCS Figure 26 &amp; 27'!$E$4:$E$186</c:f>
              <c:numCache>
                <c:formatCode>0</c:formatCode>
                <c:ptCount val="183"/>
                <c:pt idx="0">
                  <c:v>88.889999999999986</c:v>
                </c:pt>
                <c:pt idx="1">
                  <c:v>84.63000000000001</c:v>
                </c:pt>
                <c:pt idx="2">
                  <c:v>86.17</c:v>
                </c:pt>
                <c:pt idx="3">
                  <c:v>77.55</c:v>
                </c:pt>
                <c:pt idx="4">
                  <c:v>79.47999999999999</c:v>
                </c:pt>
                <c:pt idx="5">
                  <c:v>82.470000000000013</c:v>
                </c:pt>
                <c:pt idx="6">
                  <c:v>87.44</c:v>
                </c:pt>
                <c:pt idx="7">
                  <c:v>88.200000000000017</c:v>
                </c:pt>
                <c:pt idx="8">
                  <c:v>88.810000000000016</c:v>
                </c:pt>
                <c:pt idx="9">
                  <c:v>87.929999999999993</c:v>
                </c:pt>
                <c:pt idx="10">
                  <c:v>87.649999999999991</c:v>
                </c:pt>
                <c:pt idx="11">
                  <c:v>88.83</c:v>
                </c:pt>
                <c:pt idx="12">
                  <c:v>88.47999999999999</c:v>
                </c:pt>
                <c:pt idx="13">
                  <c:v>88.100000000000009</c:v>
                </c:pt>
                <c:pt idx="14">
                  <c:v>81.549999999999983</c:v>
                </c:pt>
                <c:pt idx="15">
                  <c:v>87.43</c:v>
                </c:pt>
                <c:pt idx="16">
                  <c:v>83.84</c:v>
                </c:pt>
                <c:pt idx="17">
                  <c:v>79.829999999999984</c:v>
                </c:pt>
                <c:pt idx="18">
                  <c:v>84.450000000000017</c:v>
                </c:pt>
                <c:pt idx="19">
                  <c:v>82.740000000000009</c:v>
                </c:pt>
                <c:pt idx="20">
                  <c:v>88.29000000000002</c:v>
                </c:pt>
                <c:pt idx="21">
                  <c:v>87.559999999999988</c:v>
                </c:pt>
                <c:pt idx="22">
                  <c:v>89.859999999999985</c:v>
                </c:pt>
                <c:pt idx="23">
                  <c:v>87.67</c:v>
                </c:pt>
                <c:pt idx="24">
                  <c:v>88.22</c:v>
                </c:pt>
                <c:pt idx="25">
                  <c:v>84.779999999999987</c:v>
                </c:pt>
                <c:pt idx="26">
                  <c:v>87.86999999999999</c:v>
                </c:pt>
                <c:pt idx="27">
                  <c:v>87.31</c:v>
                </c:pt>
                <c:pt idx="28">
                  <c:v>80.5</c:v>
                </c:pt>
                <c:pt idx="29">
                  <c:v>81.589999999999989</c:v>
                </c:pt>
                <c:pt idx="30">
                  <c:v>49.67</c:v>
                </c:pt>
                <c:pt idx="31">
                  <c:v>87.02000000000001</c:v>
                </c:pt>
                <c:pt idx="32">
                  <c:v>87.37</c:v>
                </c:pt>
                <c:pt idx="33">
                  <c:v>81.359999999999985</c:v>
                </c:pt>
                <c:pt idx="34">
                  <c:v>83.560000000000016</c:v>
                </c:pt>
                <c:pt idx="35">
                  <c:v>85.02</c:v>
                </c:pt>
                <c:pt idx="36">
                  <c:v>83.03</c:v>
                </c:pt>
                <c:pt idx="37">
                  <c:v>83.45</c:v>
                </c:pt>
                <c:pt idx="38">
                  <c:v>82.59</c:v>
                </c:pt>
                <c:pt idx="39">
                  <c:v>81.97999999999999</c:v>
                </c:pt>
                <c:pt idx="40">
                  <c:v>82.73</c:v>
                </c:pt>
                <c:pt idx="41">
                  <c:v>86.539999999999992</c:v>
                </c:pt>
                <c:pt idx="42">
                  <c:v>84.189999999999984</c:v>
                </c:pt>
                <c:pt idx="43">
                  <c:v>83.499999999999986</c:v>
                </c:pt>
                <c:pt idx="44">
                  <c:v>85.429999999999993</c:v>
                </c:pt>
                <c:pt idx="45">
                  <c:v>86.450000000000017</c:v>
                </c:pt>
                <c:pt idx="46">
                  <c:v>86.79</c:v>
                </c:pt>
                <c:pt idx="47">
                  <c:v>84.34</c:v>
                </c:pt>
                <c:pt idx="48">
                  <c:v>83.03</c:v>
                </c:pt>
                <c:pt idx="49">
                  <c:v>86.669999999999987</c:v>
                </c:pt>
                <c:pt idx="50">
                  <c:v>89.52</c:v>
                </c:pt>
                <c:pt idx="51">
                  <c:v>86.47</c:v>
                </c:pt>
                <c:pt idx="52">
                  <c:v>83.049999999999983</c:v>
                </c:pt>
                <c:pt idx="53">
                  <c:v>86.02000000000001</c:v>
                </c:pt>
                <c:pt idx="54">
                  <c:v>86.27000000000001</c:v>
                </c:pt>
                <c:pt idx="55">
                  <c:v>81.53</c:v>
                </c:pt>
                <c:pt idx="56">
                  <c:v>80.52</c:v>
                </c:pt>
                <c:pt idx="57">
                  <c:v>78.929999999999993</c:v>
                </c:pt>
                <c:pt idx="58">
                  <c:v>79.400000000000006</c:v>
                </c:pt>
                <c:pt idx="59">
                  <c:v>74.180000000000007</c:v>
                </c:pt>
                <c:pt idx="60">
                  <c:v>77.180000000000007</c:v>
                </c:pt>
                <c:pt idx="61">
                  <c:v>78.609999999999985</c:v>
                </c:pt>
                <c:pt idx="62">
                  <c:v>79.299999999999983</c:v>
                </c:pt>
                <c:pt idx="63">
                  <c:v>81.12</c:v>
                </c:pt>
                <c:pt idx="64">
                  <c:v>81.650000000000006</c:v>
                </c:pt>
                <c:pt idx="65">
                  <c:v>82.33</c:v>
                </c:pt>
                <c:pt idx="66">
                  <c:v>85.93</c:v>
                </c:pt>
                <c:pt idx="67">
                  <c:v>81.399999999999991</c:v>
                </c:pt>
                <c:pt idx="68">
                  <c:v>77.900000000000006</c:v>
                </c:pt>
                <c:pt idx="69">
                  <c:v>76.069999999999993</c:v>
                </c:pt>
                <c:pt idx="70">
                  <c:v>80.44</c:v>
                </c:pt>
                <c:pt idx="71">
                  <c:v>80.03</c:v>
                </c:pt>
                <c:pt idx="72">
                  <c:v>79.330000000000013</c:v>
                </c:pt>
                <c:pt idx="73">
                  <c:v>80.59</c:v>
                </c:pt>
                <c:pt idx="74">
                  <c:v>82.370000000000019</c:v>
                </c:pt>
                <c:pt idx="75">
                  <c:v>76.86999999999999</c:v>
                </c:pt>
                <c:pt idx="76">
                  <c:v>77.66</c:v>
                </c:pt>
                <c:pt idx="77">
                  <c:v>82.31</c:v>
                </c:pt>
                <c:pt idx="78">
                  <c:v>84.699999999999989</c:v>
                </c:pt>
                <c:pt idx="79">
                  <c:v>84.170000000000016</c:v>
                </c:pt>
                <c:pt idx="80">
                  <c:v>80.52</c:v>
                </c:pt>
                <c:pt idx="81">
                  <c:v>83.2</c:v>
                </c:pt>
                <c:pt idx="82">
                  <c:v>83.08</c:v>
                </c:pt>
                <c:pt idx="83">
                  <c:v>80.830000000000013</c:v>
                </c:pt>
                <c:pt idx="84">
                  <c:v>72.14</c:v>
                </c:pt>
                <c:pt idx="85">
                  <c:v>71.509999999999991</c:v>
                </c:pt>
                <c:pt idx="86">
                  <c:v>71.81</c:v>
                </c:pt>
                <c:pt idx="87">
                  <c:v>74.03</c:v>
                </c:pt>
                <c:pt idx="88">
                  <c:v>82.250000000000014</c:v>
                </c:pt>
                <c:pt idx="89">
                  <c:v>82.240000000000009</c:v>
                </c:pt>
                <c:pt idx="90">
                  <c:v>83.440000000000012</c:v>
                </c:pt>
                <c:pt idx="91">
                  <c:v>83.96</c:v>
                </c:pt>
                <c:pt idx="92">
                  <c:v>83.999999999999986</c:v>
                </c:pt>
                <c:pt idx="93">
                  <c:v>81.45</c:v>
                </c:pt>
                <c:pt idx="94">
                  <c:v>75.91</c:v>
                </c:pt>
                <c:pt idx="95">
                  <c:v>74.25</c:v>
                </c:pt>
                <c:pt idx="96">
                  <c:v>71.609999999999985</c:v>
                </c:pt>
                <c:pt idx="97">
                  <c:v>75.650000000000006</c:v>
                </c:pt>
                <c:pt idx="98">
                  <c:v>75.989999999999995</c:v>
                </c:pt>
                <c:pt idx="99">
                  <c:v>79.78</c:v>
                </c:pt>
                <c:pt idx="100">
                  <c:v>83.170000000000016</c:v>
                </c:pt>
                <c:pt idx="101">
                  <c:v>83.669999999999987</c:v>
                </c:pt>
                <c:pt idx="102">
                  <c:v>72.279999999999987</c:v>
                </c:pt>
                <c:pt idx="103">
                  <c:v>68.640000000000015</c:v>
                </c:pt>
                <c:pt idx="104">
                  <c:v>75.760000000000005</c:v>
                </c:pt>
                <c:pt idx="105">
                  <c:v>79.86</c:v>
                </c:pt>
                <c:pt idx="106">
                  <c:v>77.92</c:v>
                </c:pt>
                <c:pt idx="107">
                  <c:v>79.67</c:v>
                </c:pt>
                <c:pt idx="108">
                  <c:v>81.38</c:v>
                </c:pt>
                <c:pt idx="109">
                  <c:v>77.11</c:v>
                </c:pt>
                <c:pt idx="110">
                  <c:v>80.909999999999982</c:v>
                </c:pt>
                <c:pt idx="111">
                  <c:v>76.13</c:v>
                </c:pt>
                <c:pt idx="112">
                  <c:v>75.72</c:v>
                </c:pt>
                <c:pt idx="113">
                  <c:v>75.17</c:v>
                </c:pt>
                <c:pt idx="114">
                  <c:v>74.72</c:v>
                </c:pt>
                <c:pt idx="115">
                  <c:v>77.97999999999999</c:v>
                </c:pt>
                <c:pt idx="116">
                  <c:v>74.959999999999994</c:v>
                </c:pt>
                <c:pt idx="117">
                  <c:v>75.28</c:v>
                </c:pt>
                <c:pt idx="118">
                  <c:v>76.140000000000015</c:v>
                </c:pt>
                <c:pt idx="119">
                  <c:v>77.360000000000014</c:v>
                </c:pt>
                <c:pt idx="120">
                  <c:v>78.61999999999999</c:v>
                </c:pt>
                <c:pt idx="121">
                  <c:v>74.72</c:v>
                </c:pt>
                <c:pt idx="122">
                  <c:v>75.259999999999991</c:v>
                </c:pt>
                <c:pt idx="123">
                  <c:v>81.22999999999999</c:v>
                </c:pt>
                <c:pt idx="124">
                  <c:v>82.86999999999999</c:v>
                </c:pt>
                <c:pt idx="125">
                  <c:v>80.550000000000011</c:v>
                </c:pt>
                <c:pt idx="126">
                  <c:v>81.690000000000012</c:v>
                </c:pt>
                <c:pt idx="127">
                  <c:v>84.54000000000002</c:v>
                </c:pt>
                <c:pt idx="128">
                  <c:v>81.690000000000012</c:v>
                </c:pt>
                <c:pt idx="129">
                  <c:v>83.72</c:v>
                </c:pt>
                <c:pt idx="130">
                  <c:v>83.4</c:v>
                </c:pt>
                <c:pt idx="131">
                  <c:v>82.53</c:v>
                </c:pt>
                <c:pt idx="132">
                  <c:v>83.57</c:v>
                </c:pt>
                <c:pt idx="133">
                  <c:v>83.01</c:v>
                </c:pt>
                <c:pt idx="134">
                  <c:v>85.43</c:v>
                </c:pt>
                <c:pt idx="135">
                  <c:v>85.63</c:v>
                </c:pt>
                <c:pt idx="136">
                  <c:v>85.67</c:v>
                </c:pt>
                <c:pt idx="137">
                  <c:v>84.919999999999987</c:v>
                </c:pt>
                <c:pt idx="138">
                  <c:v>79.25</c:v>
                </c:pt>
                <c:pt idx="139">
                  <c:v>76.36</c:v>
                </c:pt>
                <c:pt idx="140">
                  <c:v>76.410000000000011</c:v>
                </c:pt>
                <c:pt idx="141">
                  <c:v>80.31</c:v>
                </c:pt>
                <c:pt idx="142">
                  <c:v>79.61999999999999</c:v>
                </c:pt>
                <c:pt idx="143">
                  <c:v>82.089999999999989</c:v>
                </c:pt>
                <c:pt idx="144">
                  <c:v>82.360000000000014</c:v>
                </c:pt>
                <c:pt idx="145">
                  <c:v>80.099999999999994</c:v>
                </c:pt>
                <c:pt idx="146">
                  <c:v>80.679999999999993</c:v>
                </c:pt>
                <c:pt idx="147">
                  <c:v>82.69</c:v>
                </c:pt>
                <c:pt idx="148">
                  <c:v>86.800000000000011</c:v>
                </c:pt>
                <c:pt idx="149">
                  <c:v>86.18</c:v>
                </c:pt>
                <c:pt idx="150">
                  <c:v>87.41</c:v>
                </c:pt>
                <c:pt idx="151">
                  <c:v>86.68</c:v>
                </c:pt>
                <c:pt idx="152">
                  <c:v>84.44</c:v>
                </c:pt>
                <c:pt idx="153">
                  <c:v>83.72</c:v>
                </c:pt>
                <c:pt idx="154">
                  <c:v>81.77000000000001</c:v>
                </c:pt>
                <c:pt idx="155">
                  <c:v>85.149999999999991</c:v>
                </c:pt>
                <c:pt idx="156">
                  <c:v>87.31</c:v>
                </c:pt>
                <c:pt idx="157">
                  <c:v>87.61999999999999</c:v>
                </c:pt>
                <c:pt idx="158">
                  <c:v>85.910000000000011</c:v>
                </c:pt>
                <c:pt idx="159">
                  <c:v>88.75</c:v>
                </c:pt>
                <c:pt idx="160">
                  <c:v>88.97999999999999</c:v>
                </c:pt>
                <c:pt idx="161">
                  <c:v>89.669999999999987</c:v>
                </c:pt>
                <c:pt idx="162">
                  <c:v>89.890000000000015</c:v>
                </c:pt>
                <c:pt idx="163">
                  <c:v>88.929999999999993</c:v>
                </c:pt>
                <c:pt idx="164">
                  <c:v>89.549999999999983</c:v>
                </c:pt>
                <c:pt idx="165">
                  <c:v>90.97999999999999</c:v>
                </c:pt>
                <c:pt idx="166">
                  <c:v>86.360000000000014</c:v>
                </c:pt>
                <c:pt idx="167">
                  <c:v>85.820000000000007</c:v>
                </c:pt>
                <c:pt idx="168">
                  <c:v>87.46</c:v>
                </c:pt>
                <c:pt idx="169">
                  <c:v>86.02000000000001</c:v>
                </c:pt>
                <c:pt idx="170">
                  <c:v>78.88000000000001</c:v>
                </c:pt>
                <c:pt idx="171">
                  <c:v>76.67</c:v>
                </c:pt>
                <c:pt idx="172">
                  <c:v>79.580000000000013</c:v>
                </c:pt>
                <c:pt idx="173">
                  <c:v>80.780000000000015</c:v>
                </c:pt>
                <c:pt idx="174">
                  <c:v>81.910000000000011</c:v>
                </c:pt>
                <c:pt idx="175">
                  <c:v>85.8</c:v>
                </c:pt>
                <c:pt idx="176">
                  <c:v>84.87</c:v>
                </c:pt>
                <c:pt idx="177">
                  <c:v>75.010000000000005</c:v>
                </c:pt>
                <c:pt idx="178">
                  <c:v>69.83</c:v>
                </c:pt>
                <c:pt idx="179">
                  <c:v>75.22999999999999</c:v>
                </c:pt>
                <c:pt idx="180">
                  <c:v>73.430000000000007</c:v>
                </c:pt>
                <c:pt idx="181">
                  <c:v>81.239999999999995</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3-0880-49F4-8706-B39B75F28ECB}"/>
            </c:ext>
          </c:extLst>
        </c:ser>
        <c:dLbls>
          <c:showLegendKey val="0"/>
          <c:showVal val="0"/>
          <c:showCatName val="0"/>
          <c:showSerName val="0"/>
          <c:showPercent val="0"/>
          <c:showBubbleSize val="0"/>
        </c:dLbls>
        <c:smooth val="0"/>
        <c:axId val="1596789056"/>
        <c:axId val="1596783776"/>
        <c:extLst>
          <c:ext xmlns:c15="http://schemas.microsoft.com/office/drawing/2012/chart" uri="{02D57815-91ED-43cb-92C2-25804820EDAC}">
            <c15:filteredLineSeries>
              <c15:ser>
                <c:idx val="2"/>
                <c:order val="2"/>
                <c:tx>
                  <c:strRef>
                    <c:extLst>
                      <c:ext uri="{02D57815-91ED-43cb-92C2-25804820EDAC}">
                        <c15:formulaRef>
                          <c15:sqref>'UKCS Figure 26 &amp; 27'!$F$3</c15:sqref>
                        </c15:formulaRef>
                      </c:ext>
                    </c:extLst>
                    <c:strCache>
                      <c:ptCount val="1"/>
                      <c:pt idx="0">
                        <c:v> 2024/25</c:v>
                      </c:pt>
                    </c:strCache>
                  </c:strRef>
                </c:tx>
                <c:spPr>
                  <a:ln w="28575" cap="rnd">
                    <a:solidFill>
                      <a:schemeClr val="accent3"/>
                    </a:solidFill>
                    <a:round/>
                  </a:ln>
                  <a:effectLst/>
                </c:spPr>
                <c:marker>
                  <c:symbol val="none"/>
                </c:marker>
                <c:cat>
                  <c:numRef>
                    <c:extLst>
                      <c:ext uri="{02D57815-91ED-43cb-92C2-25804820EDAC}">
                        <c15:formulaRef>
                          <c15:sqref>'UKCS Figure 26 &amp; 27'!$C$4:$C$186</c15:sqref>
                        </c15:formulaRef>
                      </c:ext>
                    </c:extLst>
                    <c:numCache>
                      <c:formatCode>d\-mmm</c:formatCode>
                      <c:ptCount val="183"/>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extLst>
                      <c:ext uri="{02D57815-91ED-43cb-92C2-25804820EDAC}">
                        <c15:formulaRef>
                          <c15:sqref>'UKCS Figure 26 &amp; 27'!$F$4:$F$186</c15:sqref>
                        </c15:formulaRef>
                      </c:ext>
                    </c:extLst>
                    <c:numCache>
                      <c:formatCode>0</c:formatCode>
                      <c:ptCount val="183"/>
                      <c:pt idx="0">
                        <c:v>86.6</c:v>
                      </c:pt>
                      <c:pt idx="1">
                        <c:v>173.6</c:v>
                      </c:pt>
                      <c:pt idx="2">
                        <c:v>260.39999999999998</c:v>
                      </c:pt>
                      <c:pt idx="3">
                        <c:v>345</c:v>
                      </c:pt>
                      <c:pt idx="4">
                        <c:v>430.3</c:v>
                      </c:pt>
                      <c:pt idx="5">
                        <c:v>518.5</c:v>
                      </c:pt>
                      <c:pt idx="6">
                        <c:v>606.79999999999995</c:v>
                      </c:pt>
                      <c:pt idx="7">
                        <c:v>697.4</c:v>
                      </c:pt>
                      <c:pt idx="8">
                        <c:v>790.3</c:v>
                      </c:pt>
                      <c:pt idx="9">
                        <c:v>882.69999999999993</c:v>
                      </c:pt>
                      <c:pt idx="10">
                        <c:v>973.3</c:v>
                      </c:pt>
                      <c:pt idx="11">
                        <c:v>1063.8999999999999</c:v>
                      </c:pt>
                      <c:pt idx="12">
                        <c:v>1153.3</c:v>
                      </c:pt>
                      <c:pt idx="13">
                        <c:v>1239.7</c:v>
                      </c:pt>
                      <c:pt idx="14">
                        <c:v>1324.51</c:v>
                      </c:pt>
                      <c:pt idx="15">
                        <c:v>1408.52</c:v>
                      </c:pt>
                      <c:pt idx="16">
                        <c:v>1487.93</c:v>
                      </c:pt>
                      <c:pt idx="17">
                        <c:v>1568.74</c:v>
                      </c:pt>
                      <c:pt idx="18">
                        <c:v>1654.64</c:v>
                      </c:pt>
                      <c:pt idx="19">
                        <c:v>1741.94</c:v>
                      </c:pt>
                      <c:pt idx="20">
                        <c:v>1823.04</c:v>
                      </c:pt>
                      <c:pt idx="21">
                        <c:v>1903.94</c:v>
                      </c:pt>
                      <c:pt idx="22">
                        <c:v>1988.8400000000001</c:v>
                      </c:pt>
                      <c:pt idx="23">
                        <c:v>2073.54</c:v>
                      </c:pt>
                      <c:pt idx="24">
                        <c:v>2157.7399999999998</c:v>
                      </c:pt>
                      <c:pt idx="25">
                        <c:v>2235.2399999999998</c:v>
                      </c:pt>
                      <c:pt idx="26">
                        <c:v>2323.14</c:v>
                      </c:pt>
                      <c:pt idx="27">
                        <c:v>2405.44</c:v>
                      </c:pt>
                      <c:pt idx="28">
                        <c:v>2489.64</c:v>
                      </c:pt>
                      <c:pt idx="29">
                        <c:v>2578.2399999999998</c:v>
                      </c:pt>
                      <c:pt idx="30">
                        <c:v>2665.9399999999996</c:v>
                      </c:pt>
                      <c:pt idx="31">
                        <c:v>2752.3399999999997</c:v>
                      </c:pt>
                      <c:pt idx="32">
                        <c:v>2839.5399999999995</c:v>
                      </c:pt>
                      <c:pt idx="33">
                        <c:v>2924.9399999999996</c:v>
                      </c:pt>
                      <c:pt idx="34">
                        <c:v>3000.0399999999995</c:v>
                      </c:pt>
                      <c:pt idx="35">
                        <c:v>3072.7399999999993</c:v>
                      </c:pt>
                      <c:pt idx="36">
                        <c:v>3143.3399999999992</c:v>
                      </c:pt>
                      <c:pt idx="37">
                        <c:v>3224.6499999999992</c:v>
                      </c:pt>
                      <c:pt idx="38">
                        <c:v>3304.4499999999994</c:v>
                      </c:pt>
                      <c:pt idx="39">
                        <c:v>3389.3499999999995</c:v>
                      </c:pt>
                      <c:pt idx="40">
                        <c:v>3478.1499999999996</c:v>
                      </c:pt>
                      <c:pt idx="41">
                        <c:v>3568.45</c:v>
                      </c:pt>
                      <c:pt idx="42">
                        <c:v>3657.75</c:v>
                      </c:pt>
                      <c:pt idx="43">
                        <c:v>3742.75</c:v>
                      </c:pt>
                      <c:pt idx="44">
                        <c:v>3820.85</c:v>
                      </c:pt>
                      <c:pt idx="45">
                        <c:v>3901.35</c:v>
                      </c:pt>
                      <c:pt idx="46">
                        <c:v>3984.96</c:v>
                      </c:pt>
                      <c:pt idx="47">
                        <c:v>4070.4700000000003</c:v>
                      </c:pt>
                      <c:pt idx="48">
                        <c:v>4153.47</c:v>
                      </c:pt>
                      <c:pt idx="49">
                        <c:v>4232.97</c:v>
                      </c:pt>
                      <c:pt idx="50">
                        <c:v>4318.87</c:v>
                      </c:pt>
                      <c:pt idx="51">
                        <c:v>4404.17</c:v>
                      </c:pt>
                      <c:pt idx="52">
                        <c:v>4490.47</c:v>
                      </c:pt>
                      <c:pt idx="53">
                        <c:v>4579.67</c:v>
                      </c:pt>
                      <c:pt idx="54">
                        <c:v>4665.97</c:v>
                      </c:pt>
                      <c:pt idx="55">
                        <c:v>4750.37</c:v>
                      </c:pt>
                      <c:pt idx="56">
                        <c:v>4833.87</c:v>
                      </c:pt>
                      <c:pt idx="57">
                        <c:v>4916.87</c:v>
                      </c:pt>
                      <c:pt idx="58">
                        <c:v>4999.47</c:v>
                      </c:pt>
                      <c:pt idx="59">
                        <c:v>5081.5700000000006</c:v>
                      </c:pt>
                      <c:pt idx="60">
                        <c:v>5165.8700000000008</c:v>
                      </c:pt>
                      <c:pt idx="61">
                        <c:v>5249.4700000000012</c:v>
                      </c:pt>
                      <c:pt idx="62">
                        <c:v>5331.8700000000008</c:v>
                      </c:pt>
                      <c:pt idx="63">
                        <c:v>5420.77</c:v>
                      </c:pt>
                      <c:pt idx="64">
                        <c:v>5506.97</c:v>
                      </c:pt>
                      <c:pt idx="65">
                        <c:v>5586.87</c:v>
                      </c:pt>
                      <c:pt idx="66">
                        <c:v>5667.47</c:v>
                      </c:pt>
                      <c:pt idx="67">
                        <c:v>5749.27</c:v>
                      </c:pt>
                      <c:pt idx="68">
                        <c:v>5827.3700000000008</c:v>
                      </c:pt>
                      <c:pt idx="69">
                        <c:v>5907.9700000000012</c:v>
                      </c:pt>
                      <c:pt idx="70">
                        <c:v>5989.4700000000012</c:v>
                      </c:pt>
                      <c:pt idx="71">
                        <c:v>6075.4700000000012</c:v>
                      </c:pt>
                      <c:pt idx="72">
                        <c:v>6161.9700000000012</c:v>
                      </c:pt>
                      <c:pt idx="73">
                        <c:v>6243.5700000000015</c:v>
                      </c:pt>
                      <c:pt idx="74">
                        <c:v>6328.7700000000013</c:v>
                      </c:pt>
                      <c:pt idx="75">
                        <c:v>6410.170000000001</c:v>
                      </c:pt>
                      <c:pt idx="76">
                        <c:v>6493.7700000000013</c:v>
                      </c:pt>
                      <c:pt idx="77">
                        <c:v>6577.0800000000017</c:v>
                      </c:pt>
                      <c:pt idx="78">
                        <c:v>6659.6800000000021</c:v>
                      </c:pt>
                      <c:pt idx="79">
                        <c:v>6739.7800000000025</c:v>
                      </c:pt>
                      <c:pt idx="80">
                        <c:v>6819.4800000000023</c:v>
                      </c:pt>
                      <c:pt idx="81">
                        <c:v>6906.3800000000019</c:v>
                      </c:pt>
                      <c:pt idx="82">
                        <c:v>6994.2800000000016</c:v>
                      </c:pt>
                      <c:pt idx="83">
                        <c:v>7082.1000000000013</c:v>
                      </c:pt>
                      <c:pt idx="84">
                        <c:v>7171.5000000000009</c:v>
                      </c:pt>
                      <c:pt idx="85">
                        <c:v>7260.8100000000013</c:v>
                      </c:pt>
                      <c:pt idx="86">
                        <c:v>7347.920000000001</c:v>
                      </c:pt>
                      <c:pt idx="87">
                        <c:v>7438.7300000000014</c:v>
                      </c:pt>
                      <c:pt idx="88">
                        <c:v>7530.0300000000016</c:v>
                      </c:pt>
                      <c:pt idx="89">
                        <c:v>7621.0300000000016</c:v>
                      </c:pt>
                      <c:pt idx="90">
                        <c:v>7710.0300000000016</c:v>
                      </c:pt>
                      <c:pt idx="91">
                        <c:v>7800.4300000000012</c:v>
                      </c:pt>
                      <c:pt idx="92">
                        <c:v>7891.630000000001</c:v>
                      </c:pt>
                      <c:pt idx="93">
                        <c:v>7980.8300000000008</c:v>
                      </c:pt>
                      <c:pt idx="94">
                        <c:v>8065.0300000000007</c:v>
                      </c:pt>
                      <c:pt idx="95">
                        <c:v>8149.93</c:v>
                      </c:pt>
                      <c:pt idx="96">
                        <c:v>8236.5300000000007</c:v>
                      </c:pt>
                      <c:pt idx="97">
                        <c:v>8324.130000000001</c:v>
                      </c:pt>
                      <c:pt idx="98">
                        <c:v>8406.2300000000014</c:v>
                      </c:pt>
                      <c:pt idx="99">
                        <c:v>8483.2300000000014</c:v>
                      </c:pt>
                      <c:pt idx="100">
                        <c:v>8562.3300000000017</c:v>
                      </c:pt>
                      <c:pt idx="101">
                        <c:v>8641.4400000000023</c:v>
                      </c:pt>
                      <c:pt idx="102">
                        <c:v>8719.4400000000023</c:v>
                      </c:pt>
                      <c:pt idx="103">
                        <c:v>8798.6400000000031</c:v>
                      </c:pt>
                      <c:pt idx="104">
                        <c:v>8879.3400000000038</c:v>
                      </c:pt>
                      <c:pt idx="105">
                        <c:v>8963.8400000000038</c:v>
                      </c:pt>
                      <c:pt idx="106">
                        <c:v>9047.1500000000033</c:v>
                      </c:pt>
                      <c:pt idx="107">
                        <c:v>9131.3600000000024</c:v>
                      </c:pt>
                      <c:pt idx="108">
                        <c:v>9216.1700000000019</c:v>
                      </c:pt>
                      <c:pt idx="109">
                        <c:v>9301.1800000000021</c:v>
                      </c:pt>
                      <c:pt idx="110">
                        <c:v>9386.090000000002</c:v>
                      </c:pt>
                      <c:pt idx="111">
                        <c:v>9469.6000000000022</c:v>
                      </c:pt>
                      <c:pt idx="112">
                        <c:v>9559.010000000002</c:v>
                      </c:pt>
                      <c:pt idx="113">
                        <c:v>9652.5200000000023</c:v>
                      </c:pt>
                      <c:pt idx="114">
                        <c:v>9743.3300000000017</c:v>
                      </c:pt>
                      <c:pt idx="115">
                        <c:v>9830.5300000000025</c:v>
                      </c:pt>
                      <c:pt idx="116">
                        <c:v>9914.8300000000017</c:v>
                      </c:pt>
                      <c:pt idx="117">
                        <c:v>9998.8300000000017</c:v>
                      </c:pt>
                      <c:pt idx="118">
                        <c:v>10082.930000000002</c:v>
                      </c:pt>
                      <c:pt idx="119">
                        <c:v>10166.540000000003</c:v>
                      </c:pt>
                      <c:pt idx="120">
                        <c:v>10251.540000000003</c:v>
                      </c:pt>
                      <c:pt idx="121">
                        <c:v>10334.940000000002</c:v>
                      </c:pt>
                      <c:pt idx="122">
                        <c:v>10422.440000000002</c:v>
                      </c:pt>
                      <c:pt idx="123">
                        <c:v>10512.140000000003</c:v>
                      </c:pt>
                      <c:pt idx="124">
                        <c:v>10602.640000000003</c:v>
                      </c:pt>
                      <c:pt idx="125">
                        <c:v>10689.740000000003</c:v>
                      </c:pt>
                      <c:pt idx="126">
                        <c:v>10772.640000000003</c:v>
                      </c:pt>
                      <c:pt idx="127">
                        <c:v>10858.240000000003</c:v>
                      </c:pt>
                      <c:pt idx="128">
                        <c:v>10941.140000000003</c:v>
                      </c:pt>
                      <c:pt idx="129">
                        <c:v>11029.450000000003</c:v>
                      </c:pt>
                      <c:pt idx="130">
                        <c:v>11118.550000000003</c:v>
                      </c:pt>
                      <c:pt idx="131">
                        <c:v>11202.750000000004</c:v>
                      </c:pt>
                      <c:pt idx="132">
                        <c:v>11286.850000000004</c:v>
                      </c:pt>
                      <c:pt idx="133">
                        <c:v>11369.050000000005</c:v>
                      </c:pt>
                      <c:pt idx="134">
                        <c:v>11446.860000000004</c:v>
                      </c:pt>
                      <c:pt idx="135">
                        <c:v>11529.760000000004</c:v>
                      </c:pt>
                      <c:pt idx="136">
                        <c:v>11613.960000000005</c:v>
                      </c:pt>
                      <c:pt idx="137">
                        <c:v>11698.560000000005</c:v>
                      </c:pt>
                      <c:pt idx="138">
                        <c:v>11784.170000000006</c:v>
                      </c:pt>
                      <c:pt idx="139">
                        <c:v>11872.270000000006</c:v>
                      </c:pt>
                      <c:pt idx="140">
                        <c:v>11958.870000000006</c:v>
                      </c:pt>
                      <c:pt idx="141">
                        <c:v>12043.070000000007</c:v>
                      </c:pt>
                      <c:pt idx="142">
                        <c:v>12127.070000000007</c:v>
                      </c:pt>
                      <c:pt idx="143">
                        <c:v>12211.170000000007</c:v>
                      </c:pt>
                      <c:pt idx="144">
                        <c:v>12295.270000000008</c:v>
                      </c:pt>
                      <c:pt idx="145">
                        <c:v>12379.570000000007</c:v>
                      </c:pt>
                      <c:pt idx="146">
                        <c:v>12462.570000000007</c:v>
                      </c:pt>
                      <c:pt idx="147">
                        <c:v>12545.370000000006</c:v>
                      </c:pt>
                      <c:pt idx="148">
                        <c:v>12629.070000000007</c:v>
                      </c:pt>
                      <c:pt idx="149">
                        <c:v>12712.580000000007</c:v>
                      </c:pt>
                      <c:pt idx="150">
                        <c:v>12790.880000000006</c:v>
                      </c:pt>
                      <c:pt idx="151">
                        <c:v>12867.980000000007</c:v>
                      </c:pt>
                      <c:pt idx="152">
                        <c:v>12946.380000000006</c:v>
                      </c:pt>
                      <c:pt idx="153">
                        <c:v>13028.380000000006</c:v>
                      </c:pt>
                      <c:pt idx="154">
                        <c:v>13111.280000000006</c:v>
                      </c:pt>
                      <c:pt idx="155">
                        <c:v>13196.580000000005</c:v>
                      </c:pt>
                      <c:pt idx="156">
                        <c:v>13284.480000000005</c:v>
                      </c:pt>
                      <c:pt idx="157">
                        <c:v>13371.480000000005</c:v>
                      </c:pt>
                      <c:pt idx="158">
                        <c:v>13455.780000000004</c:v>
                      </c:pt>
                      <c:pt idx="159">
                        <c:v>13541.790000000005</c:v>
                      </c:pt>
                      <c:pt idx="160">
                        <c:v>13629.690000000004</c:v>
                      </c:pt>
                      <c:pt idx="161">
                        <c:v>13716.590000000004</c:v>
                      </c:pt>
                      <c:pt idx="162">
                        <c:v>13802.090000000004</c:v>
                      </c:pt>
                      <c:pt idx="163">
                        <c:v>13891.890000000003</c:v>
                      </c:pt>
                      <c:pt idx="164">
                        <c:v>13979.490000000003</c:v>
                      </c:pt>
                      <c:pt idx="165">
                        <c:v>14066.190000000004</c:v>
                      </c:pt>
                      <c:pt idx="166">
                        <c:v>14154.690000000004</c:v>
                      </c:pt>
                      <c:pt idx="167">
                        <c:v>14241.090000000004</c:v>
                      </c:pt>
                      <c:pt idx="168">
                        <c:v>14324.790000000005</c:v>
                      </c:pt>
                      <c:pt idx="169">
                        <c:v>14405.290000000005</c:v>
                      </c:pt>
                      <c:pt idx="170">
                        <c:v>14486.990000000005</c:v>
                      </c:pt>
                      <c:pt idx="171">
                        <c:v>14567.690000000006</c:v>
                      </c:pt>
                      <c:pt idx="172">
                        <c:v>14650.690000000006</c:v>
                      </c:pt>
                      <c:pt idx="173">
                        <c:v>14736.890000000007</c:v>
                      </c:pt>
                      <c:pt idx="174">
                        <c:v>14824.590000000007</c:v>
                      </c:pt>
                      <c:pt idx="175">
                        <c:v>14910.790000000008</c:v>
                      </c:pt>
                      <c:pt idx="176">
                        <c:v>14997.890000000009</c:v>
                      </c:pt>
                      <c:pt idx="177">
                        <c:v>15082.690000000008</c:v>
                      </c:pt>
                      <c:pt idx="178">
                        <c:v>15164.100000000008</c:v>
                      </c:pt>
                      <c:pt idx="179">
                        <c:v>15246.900000000007</c:v>
                      </c:pt>
                      <c:pt idx="180">
                        <c:v>15331.110000000006</c:v>
                      </c:pt>
                      <c:pt idx="181">
                        <c:v>15416.720000000007</c:v>
                      </c:pt>
                    </c:numCache>
                  </c:numRef>
                </c:val>
                <c:smooth val="0"/>
                <c:extLst>
                  <c:ext xmlns:c16="http://schemas.microsoft.com/office/drawing/2014/chart" uri="{C3380CC4-5D6E-409C-BE32-E72D297353CC}">
                    <c16:uniqueId val="{00000000-0880-49F4-8706-B39B75F28ECB}"/>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'UKCS Figure 26 &amp; 27'!$G$3</c15:sqref>
                        </c15:formulaRef>
                      </c:ext>
                    </c:extLst>
                    <c:strCache>
                      <c:ptCount val="1"/>
                      <c:pt idx="0">
                        <c:v> 2025/26</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'UKCS Figure 26 &amp; 27'!$C$4:$C$186</c15:sqref>
                        </c15:formulaRef>
                      </c:ext>
                    </c:extLst>
                    <c:numCache>
                      <c:formatCode>d\-mmm</c:formatCode>
                      <c:ptCount val="183"/>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extLst xmlns:c15="http://schemas.microsoft.com/office/drawing/2012/chart">
                      <c:ext xmlns:c15="http://schemas.microsoft.com/office/drawing/2012/chart" uri="{02D57815-91ED-43cb-92C2-25804820EDAC}">
                        <c15:formulaRef>
                          <c15:sqref>'UKCS Figure 26 &amp; 27'!$G$4:$G$186</c15:sqref>
                        </c15:formulaRef>
                      </c:ext>
                    </c:extLst>
                    <c:numCache>
                      <c:formatCode>0</c:formatCode>
                      <c:ptCount val="183"/>
                      <c:pt idx="0">
                        <c:v>88.889999999999986</c:v>
                      </c:pt>
                      <c:pt idx="1">
                        <c:v>173.51999999999998</c:v>
                      </c:pt>
                      <c:pt idx="2">
                        <c:v>259.69</c:v>
                      </c:pt>
                      <c:pt idx="3">
                        <c:v>337.24</c:v>
                      </c:pt>
                      <c:pt idx="4">
                        <c:v>416.72</c:v>
                      </c:pt>
                      <c:pt idx="5">
                        <c:v>499.19000000000005</c:v>
                      </c:pt>
                      <c:pt idx="6">
                        <c:v>586.63000000000011</c:v>
                      </c:pt>
                      <c:pt idx="7">
                        <c:v>674.83000000000015</c:v>
                      </c:pt>
                      <c:pt idx="8">
                        <c:v>763.64000000000021</c:v>
                      </c:pt>
                      <c:pt idx="9">
                        <c:v>851.57000000000016</c:v>
                      </c:pt>
                      <c:pt idx="10">
                        <c:v>939.22000000000014</c:v>
                      </c:pt>
                      <c:pt idx="11">
                        <c:v>1028.0500000000002</c:v>
                      </c:pt>
                      <c:pt idx="12">
                        <c:v>1116.5300000000002</c:v>
                      </c:pt>
                      <c:pt idx="13">
                        <c:v>1204.6300000000001</c:v>
                      </c:pt>
                      <c:pt idx="14">
                        <c:v>1286.18</c:v>
                      </c:pt>
                      <c:pt idx="15">
                        <c:v>1373.6100000000001</c:v>
                      </c:pt>
                      <c:pt idx="16">
                        <c:v>1457.45</c:v>
                      </c:pt>
                      <c:pt idx="17">
                        <c:v>1537.28</c:v>
                      </c:pt>
                      <c:pt idx="18">
                        <c:v>1621.73</c:v>
                      </c:pt>
                      <c:pt idx="19">
                        <c:v>1704.47</c:v>
                      </c:pt>
                      <c:pt idx="20">
                        <c:v>1792.76</c:v>
                      </c:pt>
                      <c:pt idx="21">
                        <c:v>1880.32</c:v>
                      </c:pt>
                      <c:pt idx="22">
                        <c:v>1970.1799999999998</c:v>
                      </c:pt>
                      <c:pt idx="23">
                        <c:v>2057.85</c:v>
                      </c:pt>
                      <c:pt idx="24">
                        <c:v>2146.0699999999997</c:v>
                      </c:pt>
                      <c:pt idx="25">
                        <c:v>2230.85</c:v>
                      </c:pt>
                      <c:pt idx="26">
                        <c:v>2318.7199999999998</c:v>
                      </c:pt>
                      <c:pt idx="27">
                        <c:v>2406.0299999999997</c:v>
                      </c:pt>
                      <c:pt idx="28">
                        <c:v>2486.5299999999997</c:v>
                      </c:pt>
                      <c:pt idx="29">
                        <c:v>2568.12</c:v>
                      </c:pt>
                      <c:pt idx="30">
                        <c:v>2617.79</c:v>
                      </c:pt>
                      <c:pt idx="31">
                        <c:v>2704.81</c:v>
                      </c:pt>
                      <c:pt idx="32">
                        <c:v>2792.18</c:v>
                      </c:pt>
                      <c:pt idx="33">
                        <c:v>2873.54</c:v>
                      </c:pt>
                      <c:pt idx="34">
                        <c:v>2957.1</c:v>
                      </c:pt>
                      <c:pt idx="35">
                        <c:v>3042.12</c:v>
                      </c:pt>
                      <c:pt idx="36">
                        <c:v>3125.15</c:v>
                      </c:pt>
                      <c:pt idx="37">
                        <c:v>3208.6</c:v>
                      </c:pt>
                      <c:pt idx="38">
                        <c:v>3291.19</c:v>
                      </c:pt>
                      <c:pt idx="39">
                        <c:v>3373.17</c:v>
                      </c:pt>
                      <c:pt idx="40">
                        <c:v>3455.9</c:v>
                      </c:pt>
                      <c:pt idx="41">
                        <c:v>3542.44</c:v>
                      </c:pt>
                      <c:pt idx="42">
                        <c:v>3626.63</c:v>
                      </c:pt>
                      <c:pt idx="43">
                        <c:v>3710.13</c:v>
                      </c:pt>
                      <c:pt idx="44">
                        <c:v>3795.56</c:v>
                      </c:pt>
                      <c:pt idx="45">
                        <c:v>3882.0099999999998</c:v>
                      </c:pt>
                      <c:pt idx="46">
                        <c:v>3968.7999999999997</c:v>
                      </c:pt>
                      <c:pt idx="47">
                        <c:v>4053.14</c:v>
                      </c:pt>
                      <c:pt idx="48">
                        <c:v>4136.17</c:v>
                      </c:pt>
                      <c:pt idx="49">
                        <c:v>4222.84</c:v>
                      </c:pt>
                      <c:pt idx="50">
                        <c:v>4312.3600000000006</c:v>
                      </c:pt>
                      <c:pt idx="51">
                        <c:v>4398.8300000000008</c:v>
                      </c:pt>
                      <c:pt idx="52">
                        <c:v>4481.880000000001</c:v>
                      </c:pt>
                      <c:pt idx="53">
                        <c:v>4567.9000000000015</c:v>
                      </c:pt>
                      <c:pt idx="54">
                        <c:v>4654.1700000000019</c:v>
                      </c:pt>
                      <c:pt idx="55">
                        <c:v>4735.7000000000016</c:v>
                      </c:pt>
                      <c:pt idx="56">
                        <c:v>4816.2200000000021</c:v>
                      </c:pt>
                      <c:pt idx="57">
                        <c:v>4895.1500000000024</c:v>
                      </c:pt>
                      <c:pt idx="58">
                        <c:v>4974.550000000002</c:v>
                      </c:pt>
                      <c:pt idx="59">
                        <c:v>5048.7300000000023</c:v>
                      </c:pt>
                      <c:pt idx="60">
                        <c:v>5125.9100000000026</c:v>
                      </c:pt>
                      <c:pt idx="61">
                        <c:v>5204.5200000000023</c:v>
                      </c:pt>
                      <c:pt idx="62">
                        <c:v>5283.8200000000024</c:v>
                      </c:pt>
                      <c:pt idx="63">
                        <c:v>5364.9400000000023</c:v>
                      </c:pt>
                      <c:pt idx="64">
                        <c:v>5446.590000000002</c:v>
                      </c:pt>
                      <c:pt idx="65">
                        <c:v>5528.9200000000019</c:v>
                      </c:pt>
                      <c:pt idx="66">
                        <c:v>5614.8500000000022</c:v>
                      </c:pt>
                      <c:pt idx="67">
                        <c:v>5696.2500000000018</c:v>
                      </c:pt>
                      <c:pt idx="68">
                        <c:v>5774.1500000000015</c:v>
                      </c:pt>
                      <c:pt idx="69">
                        <c:v>5850.2200000000012</c:v>
                      </c:pt>
                      <c:pt idx="70">
                        <c:v>5930.6600000000008</c:v>
                      </c:pt>
                      <c:pt idx="71">
                        <c:v>6010.6900000000005</c:v>
                      </c:pt>
                      <c:pt idx="72">
                        <c:v>6090.02</c:v>
                      </c:pt>
                      <c:pt idx="73">
                        <c:v>6170.6100000000006</c:v>
                      </c:pt>
                      <c:pt idx="74">
                        <c:v>6252.9800000000005</c:v>
                      </c:pt>
                      <c:pt idx="75">
                        <c:v>6329.85</c:v>
                      </c:pt>
                      <c:pt idx="76">
                        <c:v>6407.51</c:v>
                      </c:pt>
                      <c:pt idx="77">
                        <c:v>6489.8200000000006</c:v>
                      </c:pt>
                      <c:pt idx="78">
                        <c:v>6574.52</c:v>
                      </c:pt>
                      <c:pt idx="79">
                        <c:v>6658.6900000000005</c:v>
                      </c:pt>
                      <c:pt idx="80">
                        <c:v>6739.2100000000009</c:v>
                      </c:pt>
                      <c:pt idx="81">
                        <c:v>6822.4100000000008</c:v>
                      </c:pt>
                      <c:pt idx="82">
                        <c:v>6905.4900000000007</c:v>
                      </c:pt>
                      <c:pt idx="83">
                        <c:v>6986.3200000000006</c:v>
                      </c:pt>
                      <c:pt idx="84">
                        <c:v>7058.4600000000009</c:v>
                      </c:pt>
                      <c:pt idx="85">
                        <c:v>7129.9700000000012</c:v>
                      </c:pt>
                      <c:pt idx="86">
                        <c:v>7201.7800000000016</c:v>
                      </c:pt>
                      <c:pt idx="87">
                        <c:v>7275.8100000000013</c:v>
                      </c:pt>
                      <c:pt idx="88">
                        <c:v>7358.0600000000013</c:v>
                      </c:pt>
                      <c:pt idx="89">
                        <c:v>7440.3000000000011</c:v>
                      </c:pt>
                      <c:pt idx="90">
                        <c:v>7523.7400000000007</c:v>
                      </c:pt>
                      <c:pt idx="91">
                        <c:v>7607.7000000000007</c:v>
                      </c:pt>
                      <c:pt idx="92">
                        <c:v>7691.7000000000007</c:v>
                      </c:pt>
                      <c:pt idx="93">
                        <c:v>7773.1500000000005</c:v>
                      </c:pt>
                      <c:pt idx="94">
                        <c:v>7849.06</c:v>
                      </c:pt>
                      <c:pt idx="95">
                        <c:v>7923.31</c:v>
                      </c:pt>
                      <c:pt idx="96">
                        <c:v>7994.92</c:v>
                      </c:pt>
                      <c:pt idx="97">
                        <c:v>8070.57</c:v>
                      </c:pt>
                      <c:pt idx="98">
                        <c:v>8146.5599999999995</c:v>
                      </c:pt>
                      <c:pt idx="99">
                        <c:v>8226.34</c:v>
                      </c:pt>
                      <c:pt idx="100">
                        <c:v>8309.51</c:v>
                      </c:pt>
                      <c:pt idx="101">
                        <c:v>8393.18</c:v>
                      </c:pt>
                      <c:pt idx="102">
                        <c:v>8465.4600000000009</c:v>
                      </c:pt>
                      <c:pt idx="103">
                        <c:v>8534.1</c:v>
                      </c:pt>
                      <c:pt idx="104">
                        <c:v>8609.86</c:v>
                      </c:pt>
                      <c:pt idx="105">
                        <c:v>8689.7200000000012</c:v>
                      </c:pt>
                      <c:pt idx="106">
                        <c:v>8767.6400000000012</c:v>
                      </c:pt>
                      <c:pt idx="107">
                        <c:v>8847.3100000000013</c:v>
                      </c:pt>
                      <c:pt idx="108">
                        <c:v>8928.69</c:v>
                      </c:pt>
                      <c:pt idx="109">
                        <c:v>9005.8000000000011</c:v>
                      </c:pt>
                      <c:pt idx="110">
                        <c:v>9086.7100000000009</c:v>
                      </c:pt>
                      <c:pt idx="111">
                        <c:v>9162.84</c:v>
                      </c:pt>
                      <c:pt idx="112">
                        <c:v>9238.56</c:v>
                      </c:pt>
                      <c:pt idx="113">
                        <c:v>9313.73</c:v>
                      </c:pt>
                      <c:pt idx="114">
                        <c:v>9388.4499999999989</c:v>
                      </c:pt>
                      <c:pt idx="115">
                        <c:v>9466.4299999999985</c:v>
                      </c:pt>
                      <c:pt idx="116">
                        <c:v>9541.3899999999976</c:v>
                      </c:pt>
                      <c:pt idx="117">
                        <c:v>9616.6699999999983</c:v>
                      </c:pt>
                      <c:pt idx="118">
                        <c:v>9692.8099999999977</c:v>
                      </c:pt>
                      <c:pt idx="119">
                        <c:v>9770.1699999999983</c:v>
                      </c:pt>
                      <c:pt idx="120">
                        <c:v>9848.7899999999991</c:v>
                      </c:pt>
                      <c:pt idx="121">
                        <c:v>9923.5099999999984</c:v>
                      </c:pt>
                      <c:pt idx="122">
                        <c:v>9998.7699999999986</c:v>
                      </c:pt>
                      <c:pt idx="123">
                        <c:v>10079.999999999998</c:v>
                      </c:pt>
                      <c:pt idx="124">
                        <c:v>10162.869999999999</c:v>
                      </c:pt>
                      <c:pt idx="125">
                        <c:v>10243.419999999998</c:v>
                      </c:pt>
                      <c:pt idx="126">
                        <c:v>10325.109999999999</c:v>
                      </c:pt>
                      <c:pt idx="127">
                        <c:v>10409.65</c:v>
                      </c:pt>
                      <c:pt idx="128">
                        <c:v>10491.34</c:v>
                      </c:pt>
                      <c:pt idx="129">
                        <c:v>10575.06</c:v>
                      </c:pt>
                      <c:pt idx="130">
                        <c:v>10658.46</c:v>
                      </c:pt>
                      <c:pt idx="131">
                        <c:v>10740.99</c:v>
                      </c:pt>
                      <c:pt idx="132">
                        <c:v>10824.56</c:v>
                      </c:pt>
                      <c:pt idx="133">
                        <c:v>10907.57</c:v>
                      </c:pt>
                      <c:pt idx="134">
                        <c:v>10993</c:v>
                      </c:pt>
                      <c:pt idx="135">
                        <c:v>11078.63</c:v>
                      </c:pt>
                      <c:pt idx="136">
                        <c:v>11164.3</c:v>
                      </c:pt>
                      <c:pt idx="137">
                        <c:v>11249.22</c:v>
                      </c:pt>
                      <c:pt idx="138">
                        <c:v>11328.47</c:v>
                      </c:pt>
                      <c:pt idx="139">
                        <c:v>11404.83</c:v>
                      </c:pt>
                      <c:pt idx="140">
                        <c:v>11481.24</c:v>
                      </c:pt>
                      <c:pt idx="141">
                        <c:v>11561.55</c:v>
                      </c:pt>
                      <c:pt idx="142">
                        <c:v>11641.17</c:v>
                      </c:pt>
                      <c:pt idx="143">
                        <c:v>11723.26</c:v>
                      </c:pt>
                      <c:pt idx="144">
                        <c:v>11805.62</c:v>
                      </c:pt>
                      <c:pt idx="145">
                        <c:v>11885.720000000001</c:v>
                      </c:pt>
                      <c:pt idx="146">
                        <c:v>11966.400000000001</c:v>
                      </c:pt>
                      <c:pt idx="147">
                        <c:v>12049.090000000002</c:v>
                      </c:pt>
                      <c:pt idx="148">
                        <c:v>12135.890000000001</c:v>
                      </c:pt>
                      <c:pt idx="149">
                        <c:v>12222.070000000002</c:v>
                      </c:pt>
                      <c:pt idx="150">
                        <c:v>12309.480000000001</c:v>
                      </c:pt>
                      <c:pt idx="151">
                        <c:v>12396.160000000002</c:v>
                      </c:pt>
                      <c:pt idx="152">
                        <c:v>12480.600000000002</c:v>
                      </c:pt>
                      <c:pt idx="153">
                        <c:v>12564.320000000002</c:v>
                      </c:pt>
                      <c:pt idx="154">
                        <c:v>12646.090000000002</c:v>
                      </c:pt>
                      <c:pt idx="155">
                        <c:v>12731.240000000002</c:v>
                      </c:pt>
                      <c:pt idx="156">
                        <c:v>12818.550000000001</c:v>
                      </c:pt>
                      <c:pt idx="157">
                        <c:v>12906.170000000002</c:v>
                      </c:pt>
                      <c:pt idx="158">
                        <c:v>12992.080000000002</c:v>
                      </c:pt>
                      <c:pt idx="159">
                        <c:v>13080.830000000002</c:v>
                      </c:pt>
                      <c:pt idx="160">
                        <c:v>13169.810000000001</c:v>
                      </c:pt>
                      <c:pt idx="161">
                        <c:v>13259.480000000001</c:v>
                      </c:pt>
                      <c:pt idx="162">
                        <c:v>13349.37</c:v>
                      </c:pt>
                      <c:pt idx="163">
                        <c:v>13438.300000000001</c:v>
                      </c:pt>
                      <c:pt idx="164">
                        <c:v>13527.85</c:v>
                      </c:pt>
                      <c:pt idx="165">
                        <c:v>13618.83</c:v>
                      </c:pt>
                      <c:pt idx="166">
                        <c:v>13705.19</c:v>
                      </c:pt>
                      <c:pt idx="167">
                        <c:v>13791.01</c:v>
                      </c:pt>
                      <c:pt idx="168">
                        <c:v>13878.47</c:v>
                      </c:pt>
                      <c:pt idx="169">
                        <c:v>13964.49</c:v>
                      </c:pt>
                      <c:pt idx="170">
                        <c:v>14043.369999999999</c:v>
                      </c:pt>
                      <c:pt idx="171">
                        <c:v>14120.039999999999</c:v>
                      </c:pt>
                      <c:pt idx="172">
                        <c:v>14199.619999999999</c:v>
                      </c:pt>
                      <c:pt idx="173">
                        <c:v>14280.4</c:v>
                      </c:pt>
                      <c:pt idx="174">
                        <c:v>14362.31</c:v>
                      </c:pt>
                      <c:pt idx="175">
                        <c:v>14448.109999999999</c:v>
                      </c:pt>
                      <c:pt idx="176">
                        <c:v>14532.98</c:v>
                      </c:pt>
                      <c:pt idx="177">
                        <c:v>14607.99</c:v>
                      </c:pt>
                      <c:pt idx="178">
                        <c:v>14677.82</c:v>
                      </c:pt>
                      <c:pt idx="179">
                        <c:v>14753.05</c:v>
                      </c:pt>
                      <c:pt idx="180">
                        <c:v>14826.48</c:v>
                      </c:pt>
                      <c:pt idx="181">
                        <c:v>14907.72</c:v>
                      </c:pt>
                    </c:numCache>
                  </c:numRef>
                </c:val>
                <c:smooth val="0"/>
                <c:extLst xmlns:c15="http://schemas.microsoft.com/office/drawing/2012/chart">
                  <c:ext xmlns:c16="http://schemas.microsoft.com/office/drawing/2014/chart" uri="{C3380CC4-5D6E-409C-BE32-E72D297353CC}">
                    <c16:uniqueId val="{00000001-0880-49F4-8706-B39B75F28ECB}"/>
                  </c:ext>
                </c:extLst>
              </c15:ser>
            </c15:filteredLineSeries>
          </c:ext>
        </c:extLst>
      </c:lineChart>
      <c:dateAx>
        <c:axId val="1596789056"/>
        <c:scaling>
          <c:orientation val="minMax"/>
        </c:scaling>
        <c:delete val="0"/>
        <c:axPos val="b"/>
        <c:numFmt formatCode="d\-m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1596783776"/>
        <c:crosses val="autoZero"/>
        <c:auto val="1"/>
        <c:lblOffset val="100"/>
        <c:baseTimeUnit val="days"/>
      </c:dateAx>
      <c:valAx>
        <c:axId val="15967837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r>
                  <a:rPr lang="en-GB">
                    <a:latin typeface="Tenorite" panose="00000500000000000000" pitchFamily="2" charset="0"/>
                  </a:rPr>
                  <a:t>mcm/d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15967890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a:latin typeface="Tenorite" panose="00000500000000000000" pitchFamily="2" charset="0"/>
              </a:rPr>
              <a:t>UKCS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2"/>
          <c:order val="2"/>
          <c:tx>
            <c:strRef>
              <c:f>'UKCS Figure 26 &amp; 27'!$F$3</c:f>
              <c:strCache>
                <c:ptCount val="1"/>
                <c:pt idx="0">
                  <c:v> 2024/25</c:v>
                </c:pt>
              </c:strCache>
            </c:strRef>
          </c:tx>
          <c:spPr>
            <a:ln w="28575" cap="rnd">
              <a:solidFill>
                <a:schemeClr val="accent3"/>
              </a:solidFill>
              <a:round/>
            </a:ln>
            <a:effectLst/>
          </c:spPr>
          <c:marker>
            <c:symbol val="none"/>
          </c:marker>
          <c:cat>
            <c:numRef>
              <c:f>'UKCS Figure 26 &amp; 27'!$C$4:$C$186</c:f>
              <c:numCache>
                <c:formatCode>d\-mmm</c:formatCode>
                <c:ptCount val="183"/>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f>'UKCS Figure 26 &amp; 27'!$F$4:$F$186</c:f>
              <c:numCache>
                <c:formatCode>0</c:formatCode>
                <c:ptCount val="183"/>
                <c:pt idx="0">
                  <c:v>86.6</c:v>
                </c:pt>
                <c:pt idx="1">
                  <c:v>173.6</c:v>
                </c:pt>
                <c:pt idx="2">
                  <c:v>260.39999999999998</c:v>
                </c:pt>
                <c:pt idx="3">
                  <c:v>345</c:v>
                </c:pt>
                <c:pt idx="4">
                  <c:v>430.3</c:v>
                </c:pt>
                <c:pt idx="5">
                  <c:v>518.5</c:v>
                </c:pt>
                <c:pt idx="6">
                  <c:v>606.79999999999995</c:v>
                </c:pt>
                <c:pt idx="7">
                  <c:v>697.4</c:v>
                </c:pt>
                <c:pt idx="8">
                  <c:v>790.3</c:v>
                </c:pt>
                <c:pt idx="9">
                  <c:v>882.69999999999993</c:v>
                </c:pt>
                <c:pt idx="10">
                  <c:v>973.3</c:v>
                </c:pt>
                <c:pt idx="11">
                  <c:v>1063.8999999999999</c:v>
                </c:pt>
                <c:pt idx="12">
                  <c:v>1153.3</c:v>
                </c:pt>
                <c:pt idx="13">
                  <c:v>1239.7</c:v>
                </c:pt>
                <c:pt idx="14">
                  <c:v>1324.51</c:v>
                </c:pt>
                <c:pt idx="15">
                  <c:v>1408.52</c:v>
                </c:pt>
                <c:pt idx="16">
                  <c:v>1487.93</c:v>
                </c:pt>
                <c:pt idx="17">
                  <c:v>1568.74</c:v>
                </c:pt>
                <c:pt idx="18">
                  <c:v>1654.64</c:v>
                </c:pt>
                <c:pt idx="19">
                  <c:v>1741.94</c:v>
                </c:pt>
                <c:pt idx="20">
                  <c:v>1823.04</c:v>
                </c:pt>
                <c:pt idx="21">
                  <c:v>1903.94</c:v>
                </c:pt>
                <c:pt idx="22">
                  <c:v>1988.8400000000001</c:v>
                </c:pt>
                <c:pt idx="23">
                  <c:v>2073.54</c:v>
                </c:pt>
                <c:pt idx="24">
                  <c:v>2157.7399999999998</c:v>
                </c:pt>
                <c:pt idx="25">
                  <c:v>2235.2399999999998</c:v>
                </c:pt>
                <c:pt idx="26">
                  <c:v>2323.14</c:v>
                </c:pt>
                <c:pt idx="27">
                  <c:v>2405.44</c:v>
                </c:pt>
                <c:pt idx="28">
                  <c:v>2489.64</c:v>
                </c:pt>
                <c:pt idx="29">
                  <c:v>2578.2399999999998</c:v>
                </c:pt>
                <c:pt idx="30">
                  <c:v>2665.9399999999996</c:v>
                </c:pt>
                <c:pt idx="31">
                  <c:v>2752.3399999999997</c:v>
                </c:pt>
                <c:pt idx="32">
                  <c:v>2839.5399999999995</c:v>
                </c:pt>
                <c:pt idx="33">
                  <c:v>2924.9399999999996</c:v>
                </c:pt>
                <c:pt idx="34">
                  <c:v>3000.0399999999995</c:v>
                </c:pt>
                <c:pt idx="35">
                  <c:v>3072.7399999999993</c:v>
                </c:pt>
                <c:pt idx="36">
                  <c:v>3143.3399999999992</c:v>
                </c:pt>
                <c:pt idx="37">
                  <c:v>3224.6499999999992</c:v>
                </c:pt>
                <c:pt idx="38">
                  <c:v>3304.4499999999994</c:v>
                </c:pt>
                <c:pt idx="39">
                  <c:v>3389.3499999999995</c:v>
                </c:pt>
                <c:pt idx="40">
                  <c:v>3478.1499999999996</c:v>
                </c:pt>
                <c:pt idx="41">
                  <c:v>3568.45</c:v>
                </c:pt>
                <c:pt idx="42">
                  <c:v>3657.75</c:v>
                </c:pt>
                <c:pt idx="43">
                  <c:v>3742.75</c:v>
                </c:pt>
                <c:pt idx="44">
                  <c:v>3820.85</c:v>
                </c:pt>
                <c:pt idx="45">
                  <c:v>3901.35</c:v>
                </c:pt>
                <c:pt idx="46">
                  <c:v>3984.96</c:v>
                </c:pt>
                <c:pt idx="47">
                  <c:v>4070.4700000000003</c:v>
                </c:pt>
                <c:pt idx="48">
                  <c:v>4153.47</c:v>
                </c:pt>
                <c:pt idx="49">
                  <c:v>4232.97</c:v>
                </c:pt>
                <c:pt idx="50">
                  <c:v>4318.87</c:v>
                </c:pt>
                <c:pt idx="51">
                  <c:v>4404.17</c:v>
                </c:pt>
                <c:pt idx="52">
                  <c:v>4490.47</c:v>
                </c:pt>
                <c:pt idx="53">
                  <c:v>4579.67</c:v>
                </c:pt>
                <c:pt idx="54">
                  <c:v>4665.97</c:v>
                </c:pt>
                <c:pt idx="55">
                  <c:v>4750.37</c:v>
                </c:pt>
                <c:pt idx="56">
                  <c:v>4833.87</c:v>
                </c:pt>
                <c:pt idx="57">
                  <c:v>4916.87</c:v>
                </c:pt>
                <c:pt idx="58">
                  <c:v>4999.47</c:v>
                </c:pt>
                <c:pt idx="59">
                  <c:v>5081.5700000000006</c:v>
                </c:pt>
                <c:pt idx="60">
                  <c:v>5165.8700000000008</c:v>
                </c:pt>
                <c:pt idx="61">
                  <c:v>5249.4700000000012</c:v>
                </c:pt>
                <c:pt idx="62">
                  <c:v>5331.8700000000008</c:v>
                </c:pt>
                <c:pt idx="63">
                  <c:v>5420.77</c:v>
                </c:pt>
                <c:pt idx="64">
                  <c:v>5506.97</c:v>
                </c:pt>
                <c:pt idx="65">
                  <c:v>5586.87</c:v>
                </c:pt>
                <c:pt idx="66">
                  <c:v>5667.47</c:v>
                </c:pt>
                <c:pt idx="67">
                  <c:v>5749.27</c:v>
                </c:pt>
                <c:pt idx="68">
                  <c:v>5827.3700000000008</c:v>
                </c:pt>
                <c:pt idx="69">
                  <c:v>5907.9700000000012</c:v>
                </c:pt>
                <c:pt idx="70">
                  <c:v>5989.4700000000012</c:v>
                </c:pt>
                <c:pt idx="71">
                  <c:v>6075.4700000000012</c:v>
                </c:pt>
                <c:pt idx="72">
                  <c:v>6161.9700000000012</c:v>
                </c:pt>
                <c:pt idx="73">
                  <c:v>6243.5700000000015</c:v>
                </c:pt>
                <c:pt idx="74">
                  <c:v>6328.7700000000013</c:v>
                </c:pt>
                <c:pt idx="75">
                  <c:v>6410.170000000001</c:v>
                </c:pt>
                <c:pt idx="76">
                  <c:v>6493.7700000000013</c:v>
                </c:pt>
                <c:pt idx="77">
                  <c:v>6577.0800000000017</c:v>
                </c:pt>
                <c:pt idx="78">
                  <c:v>6659.6800000000021</c:v>
                </c:pt>
                <c:pt idx="79">
                  <c:v>6739.7800000000025</c:v>
                </c:pt>
                <c:pt idx="80">
                  <c:v>6819.4800000000023</c:v>
                </c:pt>
                <c:pt idx="81">
                  <c:v>6906.3800000000019</c:v>
                </c:pt>
                <c:pt idx="82">
                  <c:v>6994.2800000000016</c:v>
                </c:pt>
                <c:pt idx="83">
                  <c:v>7082.1000000000013</c:v>
                </c:pt>
                <c:pt idx="84">
                  <c:v>7171.5000000000009</c:v>
                </c:pt>
                <c:pt idx="85">
                  <c:v>7260.8100000000013</c:v>
                </c:pt>
                <c:pt idx="86">
                  <c:v>7347.920000000001</c:v>
                </c:pt>
                <c:pt idx="87">
                  <c:v>7438.7300000000014</c:v>
                </c:pt>
                <c:pt idx="88">
                  <c:v>7530.0300000000016</c:v>
                </c:pt>
                <c:pt idx="89">
                  <c:v>7621.0300000000016</c:v>
                </c:pt>
                <c:pt idx="90">
                  <c:v>7710.0300000000016</c:v>
                </c:pt>
                <c:pt idx="91">
                  <c:v>7800.4300000000012</c:v>
                </c:pt>
                <c:pt idx="92">
                  <c:v>7891.630000000001</c:v>
                </c:pt>
                <c:pt idx="93">
                  <c:v>7980.8300000000008</c:v>
                </c:pt>
                <c:pt idx="94">
                  <c:v>8065.0300000000007</c:v>
                </c:pt>
                <c:pt idx="95">
                  <c:v>8149.93</c:v>
                </c:pt>
                <c:pt idx="96">
                  <c:v>8236.5300000000007</c:v>
                </c:pt>
                <c:pt idx="97">
                  <c:v>8324.130000000001</c:v>
                </c:pt>
                <c:pt idx="98">
                  <c:v>8406.2300000000014</c:v>
                </c:pt>
                <c:pt idx="99">
                  <c:v>8483.2300000000014</c:v>
                </c:pt>
                <c:pt idx="100">
                  <c:v>8562.3300000000017</c:v>
                </c:pt>
                <c:pt idx="101">
                  <c:v>8641.4400000000023</c:v>
                </c:pt>
                <c:pt idx="102">
                  <c:v>8719.4400000000023</c:v>
                </c:pt>
                <c:pt idx="103">
                  <c:v>8798.6400000000031</c:v>
                </c:pt>
                <c:pt idx="104">
                  <c:v>8879.3400000000038</c:v>
                </c:pt>
                <c:pt idx="105">
                  <c:v>8963.8400000000038</c:v>
                </c:pt>
                <c:pt idx="106">
                  <c:v>9047.1500000000033</c:v>
                </c:pt>
                <c:pt idx="107">
                  <c:v>9131.3600000000024</c:v>
                </c:pt>
                <c:pt idx="108">
                  <c:v>9216.1700000000019</c:v>
                </c:pt>
                <c:pt idx="109">
                  <c:v>9301.1800000000021</c:v>
                </c:pt>
                <c:pt idx="110">
                  <c:v>9386.090000000002</c:v>
                </c:pt>
                <c:pt idx="111">
                  <c:v>9469.6000000000022</c:v>
                </c:pt>
                <c:pt idx="112">
                  <c:v>9559.010000000002</c:v>
                </c:pt>
                <c:pt idx="113">
                  <c:v>9652.5200000000023</c:v>
                </c:pt>
                <c:pt idx="114">
                  <c:v>9743.3300000000017</c:v>
                </c:pt>
                <c:pt idx="115">
                  <c:v>9830.5300000000025</c:v>
                </c:pt>
                <c:pt idx="116">
                  <c:v>9914.8300000000017</c:v>
                </c:pt>
                <c:pt idx="117">
                  <c:v>9998.8300000000017</c:v>
                </c:pt>
                <c:pt idx="118">
                  <c:v>10082.930000000002</c:v>
                </c:pt>
                <c:pt idx="119">
                  <c:v>10166.540000000003</c:v>
                </c:pt>
                <c:pt idx="120">
                  <c:v>10251.540000000003</c:v>
                </c:pt>
                <c:pt idx="121">
                  <c:v>10334.940000000002</c:v>
                </c:pt>
                <c:pt idx="122">
                  <c:v>10422.440000000002</c:v>
                </c:pt>
                <c:pt idx="123">
                  <c:v>10512.140000000003</c:v>
                </c:pt>
                <c:pt idx="124">
                  <c:v>10602.640000000003</c:v>
                </c:pt>
                <c:pt idx="125">
                  <c:v>10689.740000000003</c:v>
                </c:pt>
                <c:pt idx="126">
                  <c:v>10772.640000000003</c:v>
                </c:pt>
                <c:pt idx="127">
                  <c:v>10858.240000000003</c:v>
                </c:pt>
                <c:pt idx="128">
                  <c:v>10941.140000000003</c:v>
                </c:pt>
                <c:pt idx="129">
                  <c:v>11029.450000000003</c:v>
                </c:pt>
                <c:pt idx="130">
                  <c:v>11118.550000000003</c:v>
                </c:pt>
                <c:pt idx="131">
                  <c:v>11202.750000000004</c:v>
                </c:pt>
                <c:pt idx="132">
                  <c:v>11286.850000000004</c:v>
                </c:pt>
                <c:pt idx="133">
                  <c:v>11369.050000000005</c:v>
                </c:pt>
                <c:pt idx="134">
                  <c:v>11446.860000000004</c:v>
                </c:pt>
                <c:pt idx="135">
                  <c:v>11529.760000000004</c:v>
                </c:pt>
                <c:pt idx="136">
                  <c:v>11613.960000000005</c:v>
                </c:pt>
                <c:pt idx="137">
                  <c:v>11698.560000000005</c:v>
                </c:pt>
                <c:pt idx="138">
                  <c:v>11784.170000000006</c:v>
                </c:pt>
                <c:pt idx="139">
                  <c:v>11872.270000000006</c:v>
                </c:pt>
                <c:pt idx="140">
                  <c:v>11958.870000000006</c:v>
                </c:pt>
                <c:pt idx="141">
                  <c:v>12043.070000000007</c:v>
                </c:pt>
                <c:pt idx="142">
                  <c:v>12127.070000000007</c:v>
                </c:pt>
                <c:pt idx="143">
                  <c:v>12211.170000000007</c:v>
                </c:pt>
                <c:pt idx="144">
                  <c:v>12295.270000000008</c:v>
                </c:pt>
                <c:pt idx="145">
                  <c:v>12379.570000000007</c:v>
                </c:pt>
                <c:pt idx="146">
                  <c:v>12462.570000000007</c:v>
                </c:pt>
                <c:pt idx="147">
                  <c:v>12545.370000000006</c:v>
                </c:pt>
                <c:pt idx="148">
                  <c:v>12629.070000000007</c:v>
                </c:pt>
                <c:pt idx="149">
                  <c:v>12712.580000000007</c:v>
                </c:pt>
                <c:pt idx="150">
                  <c:v>12790.880000000006</c:v>
                </c:pt>
                <c:pt idx="151">
                  <c:v>12867.980000000007</c:v>
                </c:pt>
                <c:pt idx="152">
                  <c:v>12946.380000000006</c:v>
                </c:pt>
                <c:pt idx="153">
                  <c:v>13028.380000000006</c:v>
                </c:pt>
                <c:pt idx="154">
                  <c:v>13111.280000000006</c:v>
                </c:pt>
                <c:pt idx="155">
                  <c:v>13196.580000000005</c:v>
                </c:pt>
                <c:pt idx="156">
                  <c:v>13284.480000000005</c:v>
                </c:pt>
                <c:pt idx="157">
                  <c:v>13371.480000000005</c:v>
                </c:pt>
                <c:pt idx="158">
                  <c:v>13455.780000000004</c:v>
                </c:pt>
                <c:pt idx="159">
                  <c:v>13541.790000000005</c:v>
                </c:pt>
                <c:pt idx="160">
                  <c:v>13629.690000000004</c:v>
                </c:pt>
                <c:pt idx="161">
                  <c:v>13716.590000000004</c:v>
                </c:pt>
                <c:pt idx="162">
                  <c:v>13802.090000000004</c:v>
                </c:pt>
                <c:pt idx="163">
                  <c:v>13891.890000000003</c:v>
                </c:pt>
                <c:pt idx="164">
                  <c:v>13979.490000000003</c:v>
                </c:pt>
                <c:pt idx="165">
                  <c:v>14066.190000000004</c:v>
                </c:pt>
                <c:pt idx="166">
                  <c:v>14154.690000000004</c:v>
                </c:pt>
                <c:pt idx="167">
                  <c:v>14241.090000000004</c:v>
                </c:pt>
                <c:pt idx="168">
                  <c:v>14324.790000000005</c:v>
                </c:pt>
                <c:pt idx="169">
                  <c:v>14405.290000000005</c:v>
                </c:pt>
                <c:pt idx="170">
                  <c:v>14486.990000000005</c:v>
                </c:pt>
                <c:pt idx="171">
                  <c:v>14567.690000000006</c:v>
                </c:pt>
                <c:pt idx="172">
                  <c:v>14650.690000000006</c:v>
                </c:pt>
                <c:pt idx="173">
                  <c:v>14736.890000000007</c:v>
                </c:pt>
                <c:pt idx="174">
                  <c:v>14824.590000000007</c:v>
                </c:pt>
                <c:pt idx="175">
                  <c:v>14910.790000000008</c:v>
                </c:pt>
                <c:pt idx="176">
                  <c:v>14997.890000000009</c:v>
                </c:pt>
                <c:pt idx="177">
                  <c:v>15082.690000000008</c:v>
                </c:pt>
                <c:pt idx="178">
                  <c:v>15164.100000000008</c:v>
                </c:pt>
                <c:pt idx="179">
                  <c:v>15246.900000000007</c:v>
                </c:pt>
                <c:pt idx="180">
                  <c:v>15331.110000000006</c:v>
                </c:pt>
                <c:pt idx="181">
                  <c:v>15416.720000000007</c:v>
                </c:pt>
              </c:numCache>
            </c:numRef>
          </c:val>
          <c:smooth val="0"/>
          <c:extLst>
            <c:ext xmlns:c16="http://schemas.microsoft.com/office/drawing/2014/chart" uri="{C3380CC4-5D6E-409C-BE32-E72D297353CC}">
              <c16:uniqueId val="{00000000-D3D4-40C8-ABBE-DA972DCE5F18}"/>
            </c:ext>
          </c:extLst>
        </c:ser>
        <c:ser>
          <c:idx val="3"/>
          <c:order val="3"/>
          <c:tx>
            <c:strRef>
              <c:f>'UKCS Figure 26 &amp; 27'!$G$3</c:f>
              <c:strCache>
                <c:ptCount val="1"/>
                <c:pt idx="0">
                  <c:v> 2025/26</c:v>
                </c:pt>
              </c:strCache>
            </c:strRef>
          </c:tx>
          <c:spPr>
            <a:ln w="28575" cap="rnd">
              <a:solidFill>
                <a:schemeClr val="accent4"/>
              </a:solidFill>
              <a:round/>
            </a:ln>
            <a:effectLst/>
          </c:spPr>
          <c:marker>
            <c:symbol val="none"/>
          </c:marker>
          <c:cat>
            <c:numRef>
              <c:f>'UKCS Figure 26 &amp; 27'!$C$4:$C$186</c:f>
              <c:numCache>
                <c:formatCode>d\-mmm</c:formatCode>
                <c:ptCount val="183"/>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f>'UKCS Figure 26 &amp; 27'!$G$4:$G$186</c:f>
              <c:numCache>
                <c:formatCode>0</c:formatCode>
                <c:ptCount val="183"/>
                <c:pt idx="0">
                  <c:v>88.889999999999986</c:v>
                </c:pt>
                <c:pt idx="1">
                  <c:v>173.51999999999998</c:v>
                </c:pt>
                <c:pt idx="2">
                  <c:v>259.69</c:v>
                </c:pt>
                <c:pt idx="3">
                  <c:v>337.24</c:v>
                </c:pt>
                <c:pt idx="4">
                  <c:v>416.72</c:v>
                </c:pt>
                <c:pt idx="5">
                  <c:v>499.19000000000005</c:v>
                </c:pt>
                <c:pt idx="6">
                  <c:v>586.63000000000011</c:v>
                </c:pt>
                <c:pt idx="7">
                  <c:v>674.83000000000015</c:v>
                </c:pt>
                <c:pt idx="8">
                  <c:v>763.64000000000021</c:v>
                </c:pt>
                <c:pt idx="9">
                  <c:v>851.57000000000016</c:v>
                </c:pt>
                <c:pt idx="10">
                  <c:v>939.22000000000014</c:v>
                </c:pt>
                <c:pt idx="11">
                  <c:v>1028.0500000000002</c:v>
                </c:pt>
                <c:pt idx="12">
                  <c:v>1116.5300000000002</c:v>
                </c:pt>
                <c:pt idx="13">
                  <c:v>1204.6300000000001</c:v>
                </c:pt>
                <c:pt idx="14">
                  <c:v>1286.18</c:v>
                </c:pt>
                <c:pt idx="15">
                  <c:v>1373.6100000000001</c:v>
                </c:pt>
                <c:pt idx="16">
                  <c:v>1457.45</c:v>
                </c:pt>
                <c:pt idx="17">
                  <c:v>1537.28</c:v>
                </c:pt>
                <c:pt idx="18">
                  <c:v>1621.73</c:v>
                </c:pt>
                <c:pt idx="19">
                  <c:v>1704.47</c:v>
                </c:pt>
                <c:pt idx="20">
                  <c:v>1792.76</c:v>
                </c:pt>
                <c:pt idx="21">
                  <c:v>1880.32</c:v>
                </c:pt>
                <c:pt idx="22">
                  <c:v>1970.1799999999998</c:v>
                </c:pt>
                <c:pt idx="23">
                  <c:v>2057.85</c:v>
                </c:pt>
                <c:pt idx="24">
                  <c:v>2146.0699999999997</c:v>
                </c:pt>
                <c:pt idx="25">
                  <c:v>2230.85</c:v>
                </c:pt>
                <c:pt idx="26">
                  <c:v>2318.7199999999998</c:v>
                </c:pt>
                <c:pt idx="27">
                  <c:v>2406.0299999999997</c:v>
                </c:pt>
                <c:pt idx="28">
                  <c:v>2486.5299999999997</c:v>
                </c:pt>
                <c:pt idx="29">
                  <c:v>2568.12</c:v>
                </c:pt>
                <c:pt idx="30">
                  <c:v>2617.79</c:v>
                </c:pt>
                <c:pt idx="31">
                  <c:v>2704.81</c:v>
                </c:pt>
                <c:pt idx="32">
                  <c:v>2792.18</c:v>
                </c:pt>
                <c:pt idx="33">
                  <c:v>2873.54</c:v>
                </c:pt>
                <c:pt idx="34">
                  <c:v>2957.1</c:v>
                </c:pt>
                <c:pt idx="35">
                  <c:v>3042.12</c:v>
                </c:pt>
                <c:pt idx="36">
                  <c:v>3125.15</c:v>
                </c:pt>
                <c:pt idx="37">
                  <c:v>3208.6</c:v>
                </c:pt>
                <c:pt idx="38">
                  <c:v>3291.19</c:v>
                </c:pt>
                <c:pt idx="39">
                  <c:v>3373.17</c:v>
                </c:pt>
                <c:pt idx="40">
                  <c:v>3455.9</c:v>
                </c:pt>
                <c:pt idx="41">
                  <c:v>3542.44</c:v>
                </c:pt>
                <c:pt idx="42">
                  <c:v>3626.63</c:v>
                </c:pt>
                <c:pt idx="43">
                  <c:v>3710.13</c:v>
                </c:pt>
                <c:pt idx="44">
                  <c:v>3795.56</c:v>
                </c:pt>
                <c:pt idx="45">
                  <c:v>3882.0099999999998</c:v>
                </c:pt>
                <c:pt idx="46">
                  <c:v>3968.7999999999997</c:v>
                </c:pt>
                <c:pt idx="47">
                  <c:v>4053.14</c:v>
                </c:pt>
                <c:pt idx="48">
                  <c:v>4136.17</c:v>
                </c:pt>
                <c:pt idx="49">
                  <c:v>4222.84</c:v>
                </c:pt>
                <c:pt idx="50">
                  <c:v>4312.3600000000006</c:v>
                </c:pt>
                <c:pt idx="51">
                  <c:v>4398.8300000000008</c:v>
                </c:pt>
                <c:pt idx="52">
                  <c:v>4481.880000000001</c:v>
                </c:pt>
                <c:pt idx="53">
                  <c:v>4567.9000000000015</c:v>
                </c:pt>
                <c:pt idx="54">
                  <c:v>4654.1700000000019</c:v>
                </c:pt>
                <c:pt idx="55">
                  <c:v>4735.7000000000016</c:v>
                </c:pt>
                <c:pt idx="56">
                  <c:v>4816.2200000000021</c:v>
                </c:pt>
                <c:pt idx="57">
                  <c:v>4895.1500000000024</c:v>
                </c:pt>
                <c:pt idx="58">
                  <c:v>4974.550000000002</c:v>
                </c:pt>
                <c:pt idx="59">
                  <c:v>5048.7300000000023</c:v>
                </c:pt>
                <c:pt idx="60">
                  <c:v>5125.9100000000026</c:v>
                </c:pt>
                <c:pt idx="61">
                  <c:v>5204.5200000000023</c:v>
                </c:pt>
                <c:pt idx="62">
                  <c:v>5283.8200000000024</c:v>
                </c:pt>
                <c:pt idx="63">
                  <c:v>5364.9400000000023</c:v>
                </c:pt>
                <c:pt idx="64">
                  <c:v>5446.590000000002</c:v>
                </c:pt>
                <c:pt idx="65">
                  <c:v>5528.9200000000019</c:v>
                </c:pt>
                <c:pt idx="66">
                  <c:v>5614.8500000000022</c:v>
                </c:pt>
                <c:pt idx="67">
                  <c:v>5696.2500000000018</c:v>
                </c:pt>
                <c:pt idx="68">
                  <c:v>5774.1500000000015</c:v>
                </c:pt>
                <c:pt idx="69">
                  <c:v>5850.2200000000012</c:v>
                </c:pt>
                <c:pt idx="70">
                  <c:v>5930.6600000000008</c:v>
                </c:pt>
                <c:pt idx="71">
                  <c:v>6010.6900000000005</c:v>
                </c:pt>
                <c:pt idx="72">
                  <c:v>6090.02</c:v>
                </c:pt>
                <c:pt idx="73">
                  <c:v>6170.6100000000006</c:v>
                </c:pt>
                <c:pt idx="74">
                  <c:v>6252.9800000000005</c:v>
                </c:pt>
                <c:pt idx="75">
                  <c:v>6329.85</c:v>
                </c:pt>
                <c:pt idx="76">
                  <c:v>6407.51</c:v>
                </c:pt>
                <c:pt idx="77">
                  <c:v>6489.8200000000006</c:v>
                </c:pt>
                <c:pt idx="78">
                  <c:v>6574.52</c:v>
                </c:pt>
                <c:pt idx="79">
                  <c:v>6658.6900000000005</c:v>
                </c:pt>
                <c:pt idx="80">
                  <c:v>6739.2100000000009</c:v>
                </c:pt>
                <c:pt idx="81">
                  <c:v>6822.4100000000008</c:v>
                </c:pt>
                <c:pt idx="82">
                  <c:v>6905.4900000000007</c:v>
                </c:pt>
                <c:pt idx="83">
                  <c:v>6986.3200000000006</c:v>
                </c:pt>
                <c:pt idx="84">
                  <c:v>7058.4600000000009</c:v>
                </c:pt>
                <c:pt idx="85">
                  <c:v>7129.9700000000012</c:v>
                </c:pt>
                <c:pt idx="86">
                  <c:v>7201.7800000000016</c:v>
                </c:pt>
                <c:pt idx="87">
                  <c:v>7275.8100000000013</c:v>
                </c:pt>
                <c:pt idx="88">
                  <c:v>7358.0600000000013</c:v>
                </c:pt>
                <c:pt idx="89">
                  <c:v>7440.3000000000011</c:v>
                </c:pt>
                <c:pt idx="90">
                  <c:v>7523.7400000000007</c:v>
                </c:pt>
                <c:pt idx="91">
                  <c:v>7607.7000000000007</c:v>
                </c:pt>
                <c:pt idx="92">
                  <c:v>7691.7000000000007</c:v>
                </c:pt>
                <c:pt idx="93">
                  <c:v>7773.1500000000005</c:v>
                </c:pt>
                <c:pt idx="94">
                  <c:v>7849.06</c:v>
                </c:pt>
                <c:pt idx="95">
                  <c:v>7923.31</c:v>
                </c:pt>
                <c:pt idx="96">
                  <c:v>7994.92</c:v>
                </c:pt>
                <c:pt idx="97">
                  <c:v>8070.57</c:v>
                </c:pt>
                <c:pt idx="98">
                  <c:v>8146.5599999999995</c:v>
                </c:pt>
                <c:pt idx="99">
                  <c:v>8226.34</c:v>
                </c:pt>
                <c:pt idx="100">
                  <c:v>8309.51</c:v>
                </c:pt>
                <c:pt idx="101">
                  <c:v>8393.18</c:v>
                </c:pt>
                <c:pt idx="102">
                  <c:v>8465.4600000000009</c:v>
                </c:pt>
                <c:pt idx="103">
                  <c:v>8534.1</c:v>
                </c:pt>
                <c:pt idx="104">
                  <c:v>8609.86</c:v>
                </c:pt>
                <c:pt idx="105">
                  <c:v>8689.7200000000012</c:v>
                </c:pt>
                <c:pt idx="106">
                  <c:v>8767.6400000000012</c:v>
                </c:pt>
                <c:pt idx="107">
                  <c:v>8847.3100000000013</c:v>
                </c:pt>
                <c:pt idx="108">
                  <c:v>8928.69</c:v>
                </c:pt>
                <c:pt idx="109">
                  <c:v>9005.8000000000011</c:v>
                </c:pt>
                <c:pt idx="110">
                  <c:v>9086.7100000000009</c:v>
                </c:pt>
                <c:pt idx="111">
                  <c:v>9162.84</c:v>
                </c:pt>
                <c:pt idx="112">
                  <c:v>9238.56</c:v>
                </c:pt>
                <c:pt idx="113">
                  <c:v>9313.73</c:v>
                </c:pt>
                <c:pt idx="114">
                  <c:v>9388.4499999999989</c:v>
                </c:pt>
                <c:pt idx="115">
                  <c:v>9466.4299999999985</c:v>
                </c:pt>
                <c:pt idx="116">
                  <c:v>9541.3899999999976</c:v>
                </c:pt>
                <c:pt idx="117">
                  <c:v>9616.6699999999983</c:v>
                </c:pt>
                <c:pt idx="118">
                  <c:v>9692.8099999999977</c:v>
                </c:pt>
                <c:pt idx="119">
                  <c:v>9770.1699999999983</c:v>
                </c:pt>
                <c:pt idx="120">
                  <c:v>9848.7899999999991</c:v>
                </c:pt>
                <c:pt idx="121">
                  <c:v>9923.5099999999984</c:v>
                </c:pt>
                <c:pt idx="122">
                  <c:v>9998.7699999999986</c:v>
                </c:pt>
                <c:pt idx="123">
                  <c:v>10079.999999999998</c:v>
                </c:pt>
                <c:pt idx="124">
                  <c:v>10162.869999999999</c:v>
                </c:pt>
                <c:pt idx="125">
                  <c:v>10243.419999999998</c:v>
                </c:pt>
                <c:pt idx="126">
                  <c:v>10325.109999999999</c:v>
                </c:pt>
                <c:pt idx="127">
                  <c:v>10409.65</c:v>
                </c:pt>
                <c:pt idx="128">
                  <c:v>10491.34</c:v>
                </c:pt>
                <c:pt idx="129">
                  <c:v>10575.06</c:v>
                </c:pt>
                <c:pt idx="130">
                  <c:v>10658.46</c:v>
                </c:pt>
                <c:pt idx="131">
                  <c:v>10740.99</c:v>
                </c:pt>
                <c:pt idx="132">
                  <c:v>10824.56</c:v>
                </c:pt>
                <c:pt idx="133">
                  <c:v>10907.57</c:v>
                </c:pt>
                <c:pt idx="134">
                  <c:v>10993</c:v>
                </c:pt>
                <c:pt idx="135">
                  <c:v>11078.63</c:v>
                </c:pt>
                <c:pt idx="136">
                  <c:v>11164.3</c:v>
                </c:pt>
                <c:pt idx="137">
                  <c:v>11249.22</c:v>
                </c:pt>
                <c:pt idx="138">
                  <c:v>11328.47</c:v>
                </c:pt>
                <c:pt idx="139">
                  <c:v>11404.83</c:v>
                </c:pt>
                <c:pt idx="140">
                  <c:v>11481.24</c:v>
                </c:pt>
                <c:pt idx="141">
                  <c:v>11561.55</c:v>
                </c:pt>
                <c:pt idx="142">
                  <c:v>11641.17</c:v>
                </c:pt>
                <c:pt idx="143">
                  <c:v>11723.26</c:v>
                </c:pt>
                <c:pt idx="144">
                  <c:v>11805.62</c:v>
                </c:pt>
                <c:pt idx="145">
                  <c:v>11885.720000000001</c:v>
                </c:pt>
                <c:pt idx="146">
                  <c:v>11966.400000000001</c:v>
                </c:pt>
                <c:pt idx="147">
                  <c:v>12049.090000000002</c:v>
                </c:pt>
                <c:pt idx="148">
                  <c:v>12135.890000000001</c:v>
                </c:pt>
                <c:pt idx="149">
                  <c:v>12222.070000000002</c:v>
                </c:pt>
                <c:pt idx="150">
                  <c:v>12309.480000000001</c:v>
                </c:pt>
                <c:pt idx="151">
                  <c:v>12396.160000000002</c:v>
                </c:pt>
                <c:pt idx="152">
                  <c:v>12480.600000000002</c:v>
                </c:pt>
                <c:pt idx="153">
                  <c:v>12564.320000000002</c:v>
                </c:pt>
                <c:pt idx="154">
                  <c:v>12646.090000000002</c:v>
                </c:pt>
                <c:pt idx="155">
                  <c:v>12731.240000000002</c:v>
                </c:pt>
                <c:pt idx="156">
                  <c:v>12818.550000000001</c:v>
                </c:pt>
                <c:pt idx="157">
                  <c:v>12906.170000000002</c:v>
                </c:pt>
                <c:pt idx="158">
                  <c:v>12992.080000000002</c:v>
                </c:pt>
                <c:pt idx="159">
                  <c:v>13080.830000000002</c:v>
                </c:pt>
                <c:pt idx="160">
                  <c:v>13169.810000000001</c:v>
                </c:pt>
                <c:pt idx="161">
                  <c:v>13259.480000000001</c:v>
                </c:pt>
                <c:pt idx="162">
                  <c:v>13349.37</c:v>
                </c:pt>
                <c:pt idx="163">
                  <c:v>13438.300000000001</c:v>
                </c:pt>
                <c:pt idx="164">
                  <c:v>13527.85</c:v>
                </c:pt>
                <c:pt idx="165">
                  <c:v>13618.83</c:v>
                </c:pt>
                <c:pt idx="166">
                  <c:v>13705.19</c:v>
                </c:pt>
                <c:pt idx="167">
                  <c:v>13791.01</c:v>
                </c:pt>
                <c:pt idx="168">
                  <c:v>13878.47</c:v>
                </c:pt>
                <c:pt idx="169">
                  <c:v>13964.49</c:v>
                </c:pt>
                <c:pt idx="170">
                  <c:v>14043.369999999999</c:v>
                </c:pt>
                <c:pt idx="171">
                  <c:v>14120.039999999999</c:v>
                </c:pt>
                <c:pt idx="172">
                  <c:v>14199.619999999999</c:v>
                </c:pt>
                <c:pt idx="173">
                  <c:v>14280.4</c:v>
                </c:pt>
                <c:pt idx="174">
                  <c:v>14362.31</c:v>
                </c:pt>
                <c:pt idx="175">
                  <c:v>14448.109999999999</c:v>
                </c:pt>
                <c:pt idx="176">
                  <c:v>14532.98</c:v>
                </c:pt>
                <c:pt idx="177">
                  <c:v>14607.99</c:v>
                </c:pt>
                <c:pt idx="178">
                  <c:v>14677.82</c:v>
                </c:pt>
                <c:pt idx="179">
                  <c:v>14753.05</c:v>
                </c:pt>
                <c:pt idx="180">
                  <c:v>14826.48</c:v>
                </c:pt>
                <c:pt idx="181">
                  <c:v>14907.72</c:v>
                </c:pt>
              </c:numCache>
            </c:numRef>
          </c:val>
          <c:smooth val="0"/>
          <c:extLst>
            <c:ext xmlns:c16="http://schemas.microsoft.com/office/drawing/2014/chart" uri="{C3380CC4-5D6E-409C-BE32-E72D297353CC}">
              <c16:uniqueId val="{00000001-D3D4-40C8-ABBE-DA972DCE5F18}"/>
            </c:ext>
          </c:extLst>
        </c:ser>
        <c:dLbls>
          <c:showLegendKey val="0"/>
          <c:showVal val="0"/>
          <c:showCatName val="0"/>
          <c:showSerName val="0"/>
          <c:showPercent val="0"/>
          <c:showBubbleSize val="0"/>
        </c:dLbls>
        <c:smooth val="0"/>
        <c:axId val="1596789056"/>
        <c:axId val="1596783776"/>
        <c:extLst>
          <c:ext xmlns:c15="http://schemas.microsoft.com/office/drawing/2012/chart" uri="{02D57815-91ED-43cb-92C2-25804820EDAC}">
            <c15:filteredLineSeries>
              <c15:ser>
                <c:idx val="0"/>
                <c:order val="0"/>
                <c:tx>
                  <c:strRef>
                    <c:extLst>
                      <c:ext uri="{02D57815-91ED-43cb-92C2-25804820EDAC}">
                        <c15:formulaRef>
                          <c15:sqref>'UKCS Figure 26 &amp; 27'!$D$3</c15:sqref>
                        </c15:formulaRef>
                      </c:ext>
                    </c:extLst>
                    <c:strCache>
                      <c:ptCount val="1"/>
                      <c:pt idx="0">
                        <c:v>2024/25</c:v>
                      </c:pt>
                    </c:strCache>
                  </c:strRef>
                </c:tx>
                <c:spPr>
                  <a:ln w="28575" cap="rnd">
                    <a:solidFill>
                      <a:schemeClr val="accent1"/>
                    </a:solidFill>
                    <a:round/>
                  </a:ln>
                  <a:effectLst/>
                </c:spPr>
                <c:marker>
                  <c:symbol val="none"/>
                </c:marker>
                <c:cat>
                  <c:numRef>
                    <c:extLst>
                      <c:ext uri="{02D57815-91ED-43cb-92C2-25804820EDAC}">
                        <c15:formulaRef>
                          <c15:sqref>'UKCS Figure 26 &amp; 27'!$C$4:$C$186</c15:sqref>
                        </c15:formulaRef>
                      </c:ext>
                    </c:extLst>
                    <c:numCache>
                      <c:formatCode>d\-mmm</c:formatCode>
                      <c:ptCount val="183"/>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extLst>
                      <c:ext uri="{02D57815-91ED-43cb-92C2-25804820EDAC}">
                        <c15:formulaRef>
                          <c15:sqref>'UKCS Figure 26 &amp; 27'!$D$4:$D$186</c15:sqref>
                        </c15:formulaRef>
                      </c:ext>
                    </c:extLst>
                    <c:numCache>
                      <c:formatCode>0</c:formatCode>
                      <c:ptCount val="183"/>
                      <c:pt idx="0">
                        <c:v>86.6</c:v>
                      </c:pt>
                      <c:pt idx="1">
                        <c:v>87</c:v>
                      </c:pt>
                      <c:pt idx="2">
                        <c:v>86.800000000000011</c:v>
                      </c:pt>
                      <c:pt idx="3">
                        <c:v>84.6</c:v>
                      </c:pt>
                      <c:pt idx="4">
                        <c:v>85.3</c:v>
                      </c:pt>
                      <c:pt idx="5">
                        <c:v>88.2</c:v>
                      </c:pt>
                      <c:pt idx="6">
                        <c:v>88.300000000000011</c:v>
                      </c:pt>
                      <c:pt idx="7">
                        <c:v>90.6</c:v>
                      </c:pt>
                      <c:pt idx="8">
                        <c:v>92.899999999999991</c:v>
                      </c:pt>
                      <c:pt idx="9">
                        <c:v>92.40000000000002</c:v>
                      </c:pt>
                      <c:pt idx="10">
                        <c:v>90.600000000000009</c:v>
                      </c:pt>
                      <c:pt idx="11">
                        <c:v>90.6</c:v>
                      </c:pt>
                      <c:pt idx="12">
                        <c:v>89.399999999999991</c:v>
                      </c:pt>
                      <c:pt idx="13">
                        <c:v>86.399999999999991</c:v>
                      </c:pt>
                      <c:pt idx="14">
                        <c:v>84.81</c:v>
                      </c:pt>
                      <c:pt idx="15">
                        <c:v>84.01</c:v>
                      </c:pt>
                      <c:pt idx="16">
                        <c:v>79.41</c:v>
                      </c:pt>
                      <c:pt idx="17">
                        <c:v>80.81</c:v>
                      </c:pt>
                      <c:pt idx="18">
                        <c:v>85.9</c:v>
                      </c:pt>
                      <c:pt idx="19">
                        <c:v>87.300000000000011</c:v>
                      </c:pt>
                      <c:pt idx="20">
                        <c:v>81.099999999999994</c:v>
                      </c:pt>
                      <c:pt idx="21">
                        <c:v>80.900000000000006</c:v>
                      </c:pt>
                      <c:pt idx="22">
                        <c:v>84.9</c:v>
                      </c:pt>
                      <c:pt idx="23">
                        <c:v>84.700000000000017</c:v>
                      </c:pt>
                      <c:pt idx="24">
                        <c:v>84.200000000000017</c:v>
                      </c:pt>
                      <c:pt idx="25">
                        <c:v>77.5</c:v>
                      </c:pt>
                      <c:pt idx="26">
                        <c:v>87.9</c:v>
                      </c:pt>
                      <c:pt idx="27">
                        <c:v>82.3</c:v>
                      </c:pt>
                      <c:pt idx="28">
                        <c:v>84.199999999999989</c:v>
                      </c:pt>
                      <c:pt idx="29">
                        <c:v>88.6</c:v>
                      </c:pt>
                      <c:pt idx="30">
                        <c:v>87.700000000000017</c:v>
                      </c:pt>
                      <c:pt idx="31">
                        <c:v>86.399999999999977</c:v>
                      </c:pt>
                      <c:pt idx="32">
                        <c:v>87.199999999999989</c:v>
                      </c:pt>
                      <c:pt idx="33">
                        <c:v>85.399999999999991</c:v>
                      </c:pt>
                      <c:pt idx="34">
                        <c:v>75.099999999999994</c:v>
                      </c:pt>
                      <c:pt idx="35">
                        <c:v>72.7</c:v>
                      </c:pt>
                      <c:pt idx="36">
                        <c:v>70.599999999999994</c:v>
                      </c:pt>
                      <c:pt idx="37">
                        <c:v>81.31</c:v>
                      </c:pt>
                      <c:pt idx="38">
                        <c:v>79.799999999999983</c:v>
                      </c:pt>
                      <c:pt idx="39">
                        <c:v>84.899999999999991</c:v>
                      </c:pt>
                      <c:pt idx="40">
                        <c:v>88.799999999999983</c:v>
                      </c:pt>
                      <c:pt idx="41">
                        <c:v>90.300000000000011</c:v>
                      </c:pt>
                      <c:pt idx="42">
                        <c:v>89.3</c:v>
                      </c:pt>
                      <c:pt idx="43">
                        <c:v>85</c:v>
                      </c:pt>
                      <c:pt idx="44">
                        <c:v>78.100000000000009</c:v>
                      </c:pt>
                      <c:pt idx="45">
                        <c:v>80.5</c:v>
                      </c:pt>
                      <c:pt idx="46">
                        <c:v>83.609999999999985</c:v>
                      </c:pt>
                      <c:pt idx="47">
                        <c:v>85.509999999999991</c:v>
                      </c:pt>
                      <c:pt idx="48">
                        <c:v>83</c:v>
                      </c:pt>
                      <c:pt idx="49">
                        <c:v>79.500000000000014</c:v>
                      </c:pt>
                      <c:pt idx="50">
                        <c:v>85.899999999999991</c:v>
                      </c:pt>
                      <c:pt idx="51">
                        <c:v>85.300000000000011</c:v>
                      </c:pt>
                      <c:pt idx="52">
                        <c:v>86.300000000000011</c:v>
                      </c:pt>
                      <c:pt idx="53">
                        <c:v>89.200000000000017</c:v>
                      </c:pt>
                      <c:pt idx="54">
                        <c:v>86.3</c:v>
                      </c:pt>
                      <c:pt idx="55">
                        <c:v>84.399999999999991</c:v>
                      </c:pt>
                      <c:pt idx="56">
                        <c:v>83.5</c:v>
                      </c:pt>
                      <c:pt idx="57">
                        <c:v>83</c:v>
                      </c:pt>
                      <c:pt idx="58">
                        <c:v>82.6</c:v>
                      </c:pt>
                      <c:pt idx="59">
                        <c:v>82.1</c:v>
                      </c:pt>
                      <c:pt idx="60">
                        <c:v>84.3</c:v>
                      </c:pt>
                      <c:pt idx="61">
                        <c:v>83.6</c:v>
                      </c:pt>
                      <c:pt idx="62">
                        <c:v>82.399999999999991</c:v>
                      </c:pt>
                      <c:pt idx="63">
                        <c:v>88.899999999999991</c:v>
                      </c:pt>
                      <c:pt idx="64">
                        <c:v>86.199999999999989</c:v>
                      </c:pt>
                      <c:pt idx="65">
                        <c:v>79.899999999999991</c:v>
                      </c:pt>
                      <c:pt idx="66">
                        <c:v>80.600000000000009</c:v>
                      </c:pt>
                      <c:pt idx="67">
                        <c:v>81.8</c:v>
                      </c:pt>
                      <c:pt idx="68">
                        <c:v>78.100000000000009</c:v>
                      </c:pt>
                      <c:pt idx="69">
                        <c:v>80.600000000000009</c:v>
                      </c:pt>
                      <c:pt idx="70">
                        <c:v>81.5</c:v>
                      </c:pt>
                      <c:pt idx="71">
                        <c:v>85.999999999999986</c:v>
                      </c:pt>
                      <c:pt idx="72">
                        <c:v>86.5</c:v>
                      </c:pt>
                      <c:pt idx="73">
                        <c:v>81.599999999999994</c:v>
                      </c:pt>
                      <c:pt idx="74">
                        <c:v>85.199999999999989</c:v>
                      </c:pt>
                      <c:pt idx="75">
                        <c:v>81.400000000000006</c:v>
                      </c:pt>
                      <c:pt idx="76">
                        <c:v>83.6</c:v>
                      </c:pt>
                      <c:pt idx="77">
                        <c:v>83.310000000000016</c:v>
                      </c:pt>
                      <c:pt idx="78">
                        <c:v>82.600000000000009</c:v>
                      </c:pt>
                      <c:pt idx="79">
                        <c:v>80.099999999999994</c:v>
                      </c:pt>
                      <c:pt idx="80">
                        <c:v>79.699999999999989</c:v>
                      </c:pt>
                      <c:pt idx="81">
                        <c:v>86.899999999999977</c:v>
                      </c:pt>
                      <c:pt idx="82">
                        <c:v>87.899999999999991</c:v>
                      </c:pt>
                      <c:pt idx="83">
                        <c:v>87.820000000000007</c:v>
                      </c:pt>
                      <c:pt idx="84">
                        <c:v>89.399999999999991</c:v>
                      </c:pt>
                      <c:pt idx="85">
                        <c:v>89.31</c:v>
                      </c:pt>
                      <c:pt idx="86">
                        <c:v>87.109999999999985</c:v>
                      </c:pt>
                      <c:pt idx="87">
                        <c:v>90.81</c:v>
                      </c:pt>
                      <c:pt idx="88">
                        <c:v>91.3</c:v>
                      </c:pt>
                      <c:pt idx="89">
                        <c:v>91</c:v>
                      </c:pt>
                      <c:pt idx="90">
                        <c:v>89.000000000000014</c:v>
                      </c:pt>
                      <c:pt idx="91">
                        <c:v>90.4</c:v>
                      </c:pt>
                      <c:pt idx="92">
                        <c:v>91.199999999999989</c:v>
                      </c:pt>
                      <c:pt idx="93">
                        <c:v>89.2</c:v>
                      </c:pt>
                      <c:pt idx="94">
                        <c:v>84.2</c:v>
                      </c:pt>
                      <c:pt idx="95">
                        <c:v>84.9</c:v>
                      </c:pt>
                      <c:pt idx="96">
                        <c:v>86.6</c:v>
                      </c:pt>
                      <c:pt idx="97">
                        <c:v>87.59999999999998</c:v>
                      </c:pt>
                      <c:pt idx="98">
                        <c:v>82.1</c:v>
                      </c:pt>
                      <c:pt idx="99">
                        <c:v>77</c:v>
                      </c:pt>
                      <c:pt idx="100">
                        <c:v>79.099999999999994</c:v>
                      </c:pt>
                      <c:pt idx="101">
                        <c:v>79.109999999999985</c:v>
                      </c:pt>
                      <c:pt idx="102">
                        <c:v>77.999999999999986</c:v>
                      </c:pt>
                      <c:pt idx="103">
                        <c:v>79.2</c:v>
                      </c:pt>
                      <c:pt idx="104">
                        <c:v>80.7</c:v>
                      </c:pt>
                      <c:pt idx="105">
                        <c:v>84.5</c:v>
                      </c:pt>
                      <c:pt idx="106">
                        <c:v>83.31</c:v>
                      </c:pt>
                      <c:pt idx="107">
                        <c:v>84.21</c:v>
                      </c:pt>
                      <c:pt idx="108">
                        <c:v>84.81</c:v>
                      </c:pt>
                      <c:pt idx="109">
                        <c:v>85.01</c:v>
                      </c:pt>
                      <c:pt idx="110">
                        <c:v>84.91</c:v>
                      </c:pt>
                      <c:pt idx="111">
                        <c:v>83.510000000000019</c:v>
                      </c:pt>
                      <c:pt idx="112">
                        <c:v>89.41</c:v>
                      </c:pt>
                      <c:pt idx="113">
                        <c:v>93.509999999999991</c:v>
                      </c:pt>
                      <c:pt idx="114">
                        <c:v>90.81</c:v>
                      </c:pt>
                      <c:pt idx="115">
                        <c:v>87.199999999999989</c:v>
                      </c:pt>
                      <c:pt idx="116">
                        <c:v>84.300000000000011</c:v>
                      </c:pt>
                      <c:pt idx="117">
                        <c:v>83.999999999999986</c:v>
                      </c:pt>
                      <c:pt idx="118">
                        <c:v>84.1</c:v>
                      </c:pt>
                      <c:pt idx="119">
                        <c:v>83.61</c:v>
                      </c:pt>
                      <c:pt idx="120">
                        <c:v>85</c:v>
                      </c:pt>
                      <c:pt idx="121">
                        <c:v>83.4</c:v>
                      </c:pt>
                      <c:pt idx="122">
                        <c:v>87.5</c:v>
                      </c:pt>
                      <c:pt idx="123">
                        <c:v>89.699999999999989</c:v>
                      </c:pt>
                      <c:pt idx="124">
                        <c:v>90.500000000000014</c:v>
                      </c:pt>
                      <c:pt idx="125">
                        <c:v>87.1</c:v>
                      </c:pt>
                      <c:pt idx="126">
                        <c:v>82.9</c:v>
                      </c:pt>
                      <c:pt idx="127">
                        <c:v>85.6</c:v>
                      </c:pt>
                      <c:pt idx="128">
                        <c:v>82.899999999999991</c:v>
                      </c:pt>
                      <c:pt idx="129">
                        <c:v>88.309999999999988</c:v>
                      </c:pt>
                      <c:pt idx="130">
                        <c:v>89.1</c:v>
                      </c:pt>
                      <c:pt idx="131">
                        <c:v>84.199999999999989</c:v>
                      </c:pt>
                      <c:pt idx="132">
                        <c:v>84.100000000000009</c:v>
                      </c:pt>
                      <c:pt idx="133">
                        <c:v>82.199999999999989</c:v>
                      </c:pt>
                      <c:pt idx="134">
                        <c:v>77.809999999999974</c:v>
                      </c:pt>
                      <c:pt idx="135">
                        <c:v>82.9</c:v>
                      </c:pt>
                      <c:pt idx="136">
                        <c:v>84.199999999999989</c:v>
                      </c:pt>
                      <c:pt idx="137">
                        <c:v>84.6</c:v>
                      </c:pt>
                      <c:pt idx="138">
                        <c:v>85.609999999999985</c:v>
                      </c:pt>
                      <c:pt idx="139">
                        <c:v>88.1</c:v>
                      </c:pt>
                      <c:pt idx="140">
                        <c:v>86.6</c:v>
                      </c:pt>
                      <c:pt idx="141">
                        <c:v>84.2</c:v>
                      </c:pt>
                      <c:pt idx="142">
                        <c:v>84</c:v>
                      </c:pt>
                      <c:pt idx="143">
                        <c:v>84.1</c:v>
                      </c:pt>
                      <c:pt idx="144">
                        <c:v>84.1</c:v>
                      </c:pt>
                      <c:pt idx="145">
                        <c:v>84.3</c:v>
                      </c:pt>
                      <c:pt idx="146">
                        <c:v>83</c:v>
                      </c:pt>
                      <c:pt idx="147">
                        <c:v>82.8</c:v>
                      </c:pt>
                      <c:pt idx="148">
                        <c:v>83.7</c:v>
                      </c:pt>
                      <c:pt idx="149">
                        <c:v>83.51</c:v>
                      </c:pt>
                      <c:pt idx="150">
                        <c:v>78.300000000000011</c:v>
                      </c:pt>
                      <c:pt idx="151">
                        <c:v>77.099999999999994</c:v>
                      </c:pt>
                      <c:pt idx="152">
                        <c:v>78.400000000000006</c:v>
                      </c:pt>
                      <c:pt idx="153">
                        <c:v>82.000000000000014</c:v>
                      </c:pt>
                      <c:pt idx="154">
                        <c:v>82.9</c:v>
                      </c:pt>
                      <c:pt idx="155">
                        <c:v>85.300000000000011</c:v>
                      </c:pt>
                      <c:pt idx="156">
                        <c:v>87.899999999999991</c:v>
                      </c:pt>
                      <c:pt idx="157">
                        <c:v>86.999999999999986</c:v>
                      </c:pt>
                      <c:pt idx="158">
                        <c:v>84.299999999999983</c:v>
                      </c:pt>
                      <c:pt idx="159">
                        <c:v>86.01</c:v>
                      </c:pt>
                      <c:pt idx="160">
                        <c:v>87.9</c:v>
                      </c:pt>
                      <c:pt idx="161">
                        <c:v>86.9</c:v>
                      </c:pt>
                      <c:pt idx="162">
                        <c:v>85.5</c:v>
                      </c:pt>
                      <c:pt idx="163">
                        <c:v>89.8</c:v>
                      </c:pt>
                      <c:pt idx="164">
                        <c:v>87.59999999999998</c:v>
                      </c:pt>
                      <c:pt idx="165">
                        <c:v>86.699999999999989</c:v>
                      </c:pt>
                      <c:pt idx="166">
                        <c:v>88.500000000000014</c:v>
                      </c:pt>
                      <c:pt idx="167">
                        <c:v>86.4</c:v>
                      </c:pt>
                      <c:pt idx="168">
                        <c:v>83.7</c:v>
                      </c:pt>
                      <c:pt idx="169">
                        <c:v>80.5</c:v>
                      </c:pt>
                      <c:pt idx="170">
                        <c:v>81.700000000000017</c:v>
                      </c:pt>
                      <c:pt idx="171">
                        <c:v>80.699999999999989</c:v>
                      </c:pt>
                      <c:pt idx="172">
                        <c:v>83</c:v>
                      </c:pt>
                      <c:pt idx="173">
                        <c:v>86.199999999999989</c:v>
                      </c:pt>
                      <c:pt idx="174">
                        <c:v>87.7</c:v>
                      </c:pt>
                      <c:pt idx="175">
                        <c:v>86.2</c:v>
                      </c:pt>
                      <c:pt idx="176">
                        <c:v>87.1</c:v>
                      </c:pt>
                      <c:pt idx="177">
                        <c:v>84.8</c:v>
                      </c:pt>
                      <c:pt idx="178">
                        <c:v>81.41</c:v>
                      </c:pt>
                      <c:pt idx="179">
                        <c:v>82.800000000000011</c:v>
                      </c:pt>
                      <c:pt idx="180">
                        <c:v>84.21</c:v>
                      </c:pt>
                      <c:pt idx="181">
                        <c:v>85.61</c:v>
                      </c:pt>
                    </c:numCache>
                  </c:numRef>
                </c:val>
                <c:smooth val="0"/>
                <c:extLst>
                  <c:ext xmlns:c16="http://schemas.microsoft.com/office/drawing/2014/chart" uri="{C3380CC4-5D6E-409C-BE32-E72D297353CC}">
                    <c16:uniqueId val="{00000002-D3D4-40C8-ABBE-DA972DCE5F18}"/>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'UKCS Figure 26 &amp; 27'!$E$3</c15:sqref>
                        </c15:formulaRef>
                      </c:ext>
                    </c:extLst>
                    <c:strCache>
                      <c:ptCount val="1"/>
                      <c:pt idx="0">
                        <c:v>2025/26</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'UKCS Figure 26 &amp; 27'!$C$4:$C$186</c15:sqref>
                        </c15:formulaRef>
                      </c:ext>
                    </c:extLst>
                    <c:numCache>
                      <c:formatCode>d\-mmm</c:formatCode>
                      <c:ptCount val="183"/>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extLst xmlns:c15="http://schemas.microsoft.com/office/drawing/2012/chart">
                      <c:ext xmlns:c15="http://schemas.microsoft.com/office/drawing/2012/chart" uri="{02D57815-91ED-43cb-92C2-25804820EDAC}">
                        <c15:formulaRef>
                          <c15:sqref>'UKCS Figure 26 &amp; 27'!$E$4:$E$186</c15:sqref>
                        </c15:formulaRef>
                      </c:ext>
                    </c:extLst>
                    <c:numCache>
                      <c:formatCode>0</c:formatCode>
                      <c:ptCount val="183"/>
                      <c:pt idx="0">
                        <c:v>88.889999999999986</c:v>
                      </c:pt>
                      <c:pt idx="1">
                        <c:v>84.63000000000001</c:v>
                      </c:pt>
                      <c:pt idx="2">
                        <c:v>86.17</c:v>
                      </c:pt>
                      <c:pt idx="3">
                        <c:v>77.55</c:v>
                      </c:pt>
                      <c:pt idx="4">
                        <c:v>79.47999999999999</c:v>
                      </c:pt>
                      <c:pt idx="5">
                        <c:v>82.470000000000013</c:v>
                      </c:pt>
                      <c:pt idx="6">
                        <c:v>87.44</c:v>
                      </c:pt>
                      <c:pt idx="7">
                        <c:v>88.200000000000017</c:v>
                      </c:pt>
                      <c:pt idx="8">
                        <c:v>88.810000000000016</c:v>
                      </c:pt>
                      <c:pt idx="9">
                        <c:v>87.929999999999993</c:v>
                      </c:pt>
                      <c:pt idx="10">
                        <c:v>87.649999999999991</c:v>
                      </c:pt>
                      <c:pt idx="11">
                        <c:v>88.83</c:v>
                      </c:pt>
                      <c:pt idx="12">
                        <c:v>88.47999999999999</c:v>
                      </c:pt>
                      <c:pt idx="13">
                        <c:v>88.100000000000009</c:v>
                      </c:pt>
                      <c:pt idx="14">
                        <c:v>81.549999999999983</c:v>
                      </c:pt>
                      <c:pt idx="15">
                        <c:v>87.43</c:v>
                      </c:pt>
                      <c:pt idx="16">
                        <c:v>83.84</c:v>
                      </c:pt>
                      <c:pt idx="17">
                        <c:v>79.829999999999984</c:v>
                      </c:pt>
                      <c:pt idx="18">
                        <c:v>84.450000000000017</c:v>
                      </c:pt>
                      <c:pt idx="19">
                        <c:v>82.740000000000009</c:v>
                      </c:pt>
                      <c:pt idx="20">
                        <c:v>88.29000000000002</c:v>
                      </c:pt>
                      <c:pt idx="21">
                        <c:v>87.559999999999988</c:v>
                      </c:pt>
                      <c:pt idx="22">
                        <c:v>89.859999999999985</c:v>
                      </c:pt>
                      <c:pt idx="23">
                        <c:v>87.67</c:v>
                      </c:pt>
                      <c:pt idx="24">
                        <c:v>88.22</c:v>
                      </c:pt>
                      <c:pt idx="25">
                        <c:v>84.779999999999987</c:v>
                      </c:pt>
                      <c:pt idx="26">
                        <c:v>87.86999999999999</c:v>
                      </c:pt>
                      <c:pt idx="27">
                        <c:v>87.31</c:v>
                      </c:pt>
                      <c:pt idx="28">
                        <c:v>80.5</c:v>
                      </c:pt>
                      <c:pt idx="29">
                        <c:v>81.589999999999989</c:v>
                      </c:pt>
                      <c:pt idx="30">
                        <c:v>49.67</c:v>
                      </c:pt>
                      <c:pt idx="31">
                        <c:v>87.02000000000001</c:v>
                      </c:pt>
                      <c:pt idx="32">
                        <c:v>87.37</c:v>
                      </c:pt>
                      <c:pt idx="33">
                        <c:v>81.359999999999985</c:v>
                      </c:pt>
                      <c:pt idx="34">
                        <c:v>83.560000000000016</c:v>
                      </c:pt>
                      <c:pt idx="35">
                        <c:v>85.02</c:v>
                      </c:pt>
                      <c:pt idx="36">
                        <c:v>83.03</c:v>
                      </c:pt>
                      <c:pt idx="37">
                        <c:v>83.45</c:v>
                      </c:pt>
                      <c:pt idx="38">
                        <c:v>82.59</c:v>
                      </c:pt>
                      <c:pt idx="39">
                        <c:v>81.97999999999999</c:v>
                      </c:pt>
                      <c:pt idx="40">
                        <c:v>82.73</c:v>
                      </c:pt>
                      <c:pt idx="41">
                        <c:v>86.539999999999992</c:v>
                      </c:pt>
                      <c:pt idx="42">
                        <c:v>84.189999999999984</c:v>
                      </c:pt>
                      <c:pt idx="43">
                        <c:v>83.499999999999986</c:v>
                      </c:pt>
                      <c:pt idx="44">
                        <c:v>85.429999999999993</c:v>
                      </c:pt>
                      <c:pt idx="45">
                        <c:v>86.450000000000017</c:v>
                      </c:pt>
                      <c:pt idx="46">
                        <c:v>86.79</c:v>
                      </c:pt>
                      <c:pt idx="47">
                        <c:v>84.34</c:v>
                      </c:pt>
                      <c:pt idx="48">
                        <c:v>83.03</c:v>
                      </c:pt>
                      <c:pt idx="49">
                        <c:v>86.669999999999987</c:v>
                      </c:pt>
                      <c:pt idx="50">
                        <c:v>89.52</c:v>
                      </c:pt>
                      <c:pt idx="51">
                        <c:v>86.47</c:v>
                      </c:pt>
                      <c:pt idx="52">
                        <c:v>83.049999999999983</c:v>
                      </c:pt>
                      <c:pt idx="53">
                        <c:v>86.02000000000001</c:v>
                      </c:pt>
                      <c:pt idx="54">
                        <c:v>86.27000000000001</c:v>
                      </c:pt>
                      <c:pt idx="55">
                        <c:v>81.53</c:v>
                      </c:pt>
                      <c:pt idx="56">
                        <c:v>80.52</c:v>
                      </c:pt>
                      <c:pt idx="57">
                        <c:v>78.929999999999993</c:v>
                      </c:pt>
                      <c:pt idx="58">
                        <c:v>79.400000000000006</c:v>
                      </c:pt>
                      <c:pt idx="59">
                        <c:v>74.180000000000007</c:v>
                      </c:pt>
                      <c:pt idx="60">
                        <c:v>77.180000000000007</c:v>
                      </c:pt>
                      <c:pt idx="61">
                        <c:v>78.609999999999985</c:v>
                      </c:pt>
                      <c:pt idx="62">
                        <c:v>79.299999999999983</c:v>
                      </c:pt>
                      <c:pt idx="63">
                        <c:v>81.12</c:v>
                      </c:pt>
                      <c:pt idx="64">
                        <c:v>81.650000000000006</c:v>
                      </c:pt>
                      <c:pt idx="65">
                        <c:v>82.33</c:v>
                      </c:pt>
                      <c:pt idx="66">
                        <c:v>85.93</c:v>
                      </c:pt>
                      <c:pt idx="67">
                        <c:v>81.399999999999991</c:v>
                      </c:pt>
                      <c:pt idx="68">
                        <c:v>77.900000000000006</c:v>
                      </c:pt>
                      <c:pt idx="69">
                        <c:v>76.069999999999993</c:v>
                      </c:pt>
                      <c:pt idx="70">
                        <c:v>80.44</c:v>
                      </c:pt>
                      <c:pt idx="71">
                        <c:v>80.03</c:v>
                      </c:pt>
                      <c:pt idx="72">
                        <c:v>79.330000000000013</c:v>
                      </c:pt>
                      <c:pt idx="73">
                        <c:v>80.59</c:v>
                      </c:pt>
                      <c:pt idx="74">
                        <c:v>82.370000000000019</c:v>
                      </c:pt>
                      <c:pt idx="75">
                        <c:v>76.86999999999999</c:v>
                      </c:pt>
                      <c:pt idx="76">
                        <c:v>77.66</c:v>
                      </c:pt>
                      <c:pt idx="77">
                        <c:v>82.31</c:v>
                      </c:pt>
                      <c:pt idx="78">
                        <c:v>84.699999999999989</c:v>
                      </c:pt>
                      <c:pt idx="79">
                        <c:v>84.170000000000016</c:v>
                      </c:pt>
                      <c:pt idx="80">
                        <c:v>80.52</c:v>
                      </c:pt>
                      <c:pt idx="81">
                        <c:v>83.2</c:v>
                      </c:pt>
                      <c:pt idx="82">
                        <c:v>83.08</c:v>
                      </c:pt>
                      <c:pt idx="83">
                        <c:v>80.830000000000013</c:v>
                      </c:pt>
                      <c:pt idx="84">
                        <c:v>72.14</c:v>
                      </c:pt>
                      <c:pt idx="85">
                        <c:v>71.509999999999991</c:v>
                      </c:pt>
                      <c:pt idx="86">
                        <c:v>71.81</c:v>
                      </c:pt>
                      <c:pt idx="87">
                        <c:v>74.03</c:v>
                      </c:pt>
                      <c:pt idx="88">
                        <c:v>82.250000000000014</c:v>
                      </c:pt>
                      <c:pt idx="89">
                        <c:v>82.240000000000009</c:v>
                      </c:pt>
                      <c:pt idx="90">
                        <c:v>83.440000000000012</c:v>
                      </c:pt>
                      <c:pt idx="91">
                        <c:v>83.96</c:v>
                      </c:pt>
                      <c:pt idx="92">
                        <c:v>83.999999999999986</c:v>
                      </c:pt>
                      <c:pt idx="93">
                        <c:v>81.45</c:v>
                      </c:pt>
                      <c:pt idx="94">
                        <c:v>75.91</c:v>
                      </c:pt>
                      <c:pt idx="95">
                        <c:v>74.25</c:v>
                      </c:pt>
                      <c:pt idx="96">
                        <c:v>71.609999999999985</c:v>
                      </c:pt>
                      <c:pt idx="97">
                        <c:v>75.650000000000006</c:v>
                      </c:pt>
                      <c:pt idx="98">
                        <c:v>75.989999999999995</c:v>
                      </c:pt>
                      <c:pt idx="99">
                        <c:v>79.78</c:v>
                      </c:pt>
                      <c:pt idx="100">
                        <c:v>83.170000000000016</c:v>
                      </c:pt>
                      <c:pt idx="101">
                        <c:v>83.669999999999987</c:v>
                      </c:pt>
                      <c:pt idx="102">
                        <c:v>72.279999999999987</c:v>
                      </c:pt>
                      <c:pt idx="103">
                        <c:v>68.640000000000015</c:v>
                      </c:pt>
                      <c:pt idx="104">
                        <c:v>75.760000000000005</c:v>
                      </c:pt>
                      <c:pt idx="105">
                        <c:v>79.86</c:v>
                      </c:pt>
                      <c:pt idx="106">
                        <c:v>77.92</c:v>
                      </c:pt>
                      <c:pt idx="107">
                        <c:v>79.67</c:v>
                      </c:pt>
                      <c:pt idx="108">
                        <c:v>81.38</c:v>
                      </c:pt>
                      <c:pt idx="109">
                        <c:v>77.11</c:v>
                      </c:pt>
                      <c:pt idx="110">
                        <c:v>80.909999999999982</c:v>
                      </c:pt>
                      <c:pt idx="111">
                        <c:v>76.13</c:v>
                      </c:pt>
                      <c:pt idx="112">
                        <c:v>75.72</c:v>
                      </c:pt>
                      <c:pt idx="113">
                        <c:v>75.17</c:v>
                      </c:pt>
                      <c:pt idx="114">
                        <c:v>74.72</c:v>
                      </c:pt>
                      <c:pt idx="115">
                        <c:v>77.97999999999999</c:v>
                      </c:pt>
                      <c:pt idx="116">
                        <c:v>74.959999999999994</c:v>
                      </c:pt>
                      <c:pt idx="117">
                        <c:v>75.28</c:v>
                      </c:pt>
                      <c:pt idx="118">
                        <c:v>76.140000000000015</c:v>
                      </c:pt>
                      <c:pt idx="119">
                        <c:v>77.360000000000014</c:v>
                      </c:pt>
                      <c:pt idx="120">
                        <c:v>78.61999999999999</c:v>
                      </c:pt>
                      <c:pt idx="121">
                        <c:v>74.72</c:v>
                      </c:pt>
                      <c:pt idx="122">
                        <c:v>75.259999999999991</c:v>
                      </c:pt>
                      <c:pt idx="123">
                        <c:v>81.22999999999999</c:v>
                      </c:pt>
                      <c:pt idx="124">
                        <c:v>82.86999999999999</c:v>
                      </c:pt>
                      <c:pt idx="125">
                        <c:v>80.550000000000011</c:v>
                      </c:pt>
                      <c:pt idx="126">
                        <c:v>81.690000000000012</c:v>
                      </c:pt>
                      <c:pt idx="127">
                        <c:v>84.54000000000002</c:v>
                      </c:pt>
                      <c:pt idx="128">
                        <c:v>81.690000000000012</c:v>
                      </c:pt>
                      <c:pt idx="129">
                        <c:v>83.72</c:v>
                      </c:pt>
                      <c:pt idx="130">
                        <c:v>83.4</c:v>
                      </c:pt>
                      <c:pt idx="131">
                        <c:v>82.53</c:v>
                      </c:pt>
                      <c:pt idx="132">
                        <c:v>83.57</c:v>
                      </c:pt>
                      <c:pt idx="133">
                        <c:v>83.01</c:v>
                      </c:pt>
                      <c:pt idx="134">
                        <c:v>85.43</c:v>
                      </c:pt>
                      <c:pt idx="135">
                        <c:v>85.63</c:v>
                      </c:pt>
                      <c:pt idx="136">
                        <c:v>85.67</c:v>
                      </c:pt>
                      <c:pt idx="137">
                        <c:v>84.919999999999987</c:v>
                      </c:pt>
                      <c:pt idx="138">
                        <c:v>79.25</c:v>
                      </c:pt>
                      <c:pt idx="139">
                        <c:v>76.36</c:v>
                      </c:pt>
                      <c:pt idx="140">
                        <c:v>76.410000000000011</c:v>
                      </c:pt>
                      <c:pt idx="141">
                        <c:v>80.31</c:v>
                      </c:pt>
                      <c:pt idx="142">
                        <c:v>79.61999999999999</c:v>
                      </c:pt>
                      <c:pt idx="143">
                        <c:v>82.089999999999989</c:v>
                      </c:pt>
                      <c:pt idx="144">
                        <c:v>82.360000000000014</c:v>
                      </c:pt>
                      <c:pt idx="145">
                        <c:v>80.099999999999994</c:v>
                      </c:pt>
                      <c:pt idx="146">
                        <c:v>80.679999999999993</c:v>
                      </c:pt>
                      <c:pt idx="147">
                        <c:v>82.69</c:v>
                      </c:pt>
                      <c:pt idx="148">
                        <c:v>86.800000000000011</c:v>
                      </c:pt>
                      <c:pt idx="149">
                        <c:v>86.18</c:v>
                      </c:pt>
                      <c:pt idx="150">
                        <c:v>87.41</c:v>
                      </c:pt>
                      <c:pt idx="151">
                        <c:v>86.68</c:v>
                      </c:pt>
                      <c:pt idx="152">
                        <c:v>84.44</c:v>
                      </c:pt>
                      <c:pt idx="153">
                        <c:v>83.72</c:v>
                      </c:pt>
                      <c:pt idx="154">
                        <c:v>81.77000000000001</c:v>
                      </c:pt>
                      <c:pt idx="155">
                        <c:v>85.149999999999991</c:v>
                      </c:pt>
                      <c:pt idx="156">
                        <c:v>87.31</c:v>
                      </c:pt>
                      <c:pt idx="157">
                        <c:v>87.61999999999999</c:v>
                      </c:pt>
                      <c:pt idx="158">
                        <c:v>85.910000000000011</c:v>
                      </c:pt>
                      <c:pt idx="159">
                        <c:v>88.75</c:v>
                      </c:pt>
                      <c:pt idx="160">
                        <c:v>88.97999999999999</c:v>
                      </c:pt>
                      <c:pt idx="161">
                        <c:v>89.669999999999987</c:v>
                      </c:pt>
                      <c:pt idx="162">
                        <c:v>89.890000000000015</c:v>
                      </c:pt>
                      <c:pt idx="163">
                        <c:v>88.929999999999993</c:v>
                      </c:pt>
                      <c:pt idx="164">
                        <c:v>89.549999999999983</c:v>
                      </c:pt>
                      <c:pt idx="165">
                        <c:v>90.97999999999999</c:v>
                      </c:pt>
                      <c:pt idx="166">
                        <c:v>86.360000000000014</c:v>
                      </c:pt>
                      <c:pt idx="167">
                        <c:v>85.820000000000007</c:v>
                      </c:pt>
                      <c:pt idx="168">
                        <c:v>87.46</c:v>
                      </c:pt>
                      <c:pt idx="169">
                        <c:v>86.02000000000001</c:v>
                      </c:pt>
                      <c:pt idx="170">
                        <c:v>78.88000000000001</c:v>
                      </c:pt>
                      <c:pt idx="171">
                        <c:v>76.67</c:v>
                      </c:pt>
                      <c:pt idx="172">
                        <c:v>79.580000000000013</c:v>
                      </c:pt>
                      <c:pt idx="173">
                        <c:v>80.780000000000015</c:v>
                      </c:pt>
                      <c:pt idx="174">
                        <c:v>81.910000000000011</c:v>
                      </c:pt>
                      <c:pt idx="175">
                        <c:v>85.8</c:v>
                      </c:pt>
                      <c:pt idx="176">
                        <c:v>84.87</c:v>
                      </c:pt>
                      <c:pt idx="177">
                        <c:v>75.010000000000005</c:v>
                      </c:pt>
                      <c:pt idx="178">
                        <c:v>69.83</c:v>
                      </c:pt>
                      <c:pt idx="179">
                        <c:v>75.22999999999999</c:v>
                      </c:pt>
                      <c:pt idx="180">
                        <c:v>73.430000000000007</c:v>
                      </c:pt>
                      <c:pt idx="181">
                        <c:v>81.239999999999995</c:v>
                      </c:pt>
                    </c:numCache>
                  </c:numRef>
                </c:val>
                <c:smooth val="0"/>
                <c:extLst xmlns:c15="http://schemas.microsoft.com/office/drawing/2012/chart">
                  <c:ext xmlns:c16="http://schemas.microsoft.com/office/drawing/2014/chart" uri="{C3380CC4-5D6E-409C-BE32-E72D297353CC}">
                    <c16:uniqueId val="{00000003-D3D4-40C8-ABBE-DA972DCE5F18}"/>
                  </c:ext>
                </c:extLst>
              </c15:ser>
            </c15:filteredLineSeries>
          </c:ext>
        </c:extLst>
      </c:lineChart>
      <c:dateAx>
        <c:axId val="1596789056"/>
        <c:scaling>
          <c:orientation val="minMax"/>
        </c:scaling>
        <c:delete val="0"/>
        <c:axPos val="b"/>
        <c:numFmt formatCode="d\-m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1596783776"/>
        <c:crosses val="autoZero"/>
        <c:auto val="1"/>
        <c:lblOffset val="100"/>
        <c:baseTimeUnit val="days"/>
      </c:dateAx>
      <c:valAx>
        <c:axId val="15967837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r>
                  <a:rPr lang="en-GB">
                    <a:latin typeface="Tenorite" panose="00000500000000000000" pitchFamily="2" charset="0"/>
                  </a:rPr>
                  <a:t>bcm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1596789056"/>
        <c:crosses val="autoZero"/>
        <c:crossBetween val="between"/>
        <c:dispUnits>
          <c:builtInUnit val="thousands"/>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Norway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2"/>
          <c:order val="2"/>
          <c:tx>
            <c:strRef>
              <c:f>'Norway Figure 28 &amp; 29'!$F$3</c:f>
              <c:strCache>
                <c:ptCount val="1"/>
                <c:pt idx="0">
                  <c:v> 2024/25</c:v>
                </c:pt>
              </c:strCache>
            </c:strRef>
          </c:tx>
          <c:spPr>
            <a:ln w="28575" cap="rnd">
              <a:solidFill>
                <a:schemeClr val="accent3"/>
              </a:solidFill>
              <a:round/>
            </a:ln>
            <a:effectLst/>
          </c:spPr>
          <c:marker>
            <c:symbol val="none"/>
          </c:marker>
          <c:cat>
            <c:numRef>
              <c:f>'Norway Figure 28 &amp; 29'!$C$4:$C$186</c:f>
              <c:numCache>
                <c:formatCode>d\-mmm</c:formatCode>
                <c:ptCount val="183"/>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f>'Norway Figure 28 &amp; 29'!$F$4:$F$186</c:f>
              <c:numCache>
                <c:formatCode>0</c:formatCode>
                <c:ptCount val="183"/>
                <c:pt idx="0">
                  <c:v>58.5</c:v>
                </c:pt>
                <c:pt idx="1">
                  <c:v>111</c:v>
                </c:pt>
                <c:pt idx="2">
                  <c:v>174.1</c:v>
                </c:pt>
                <c:pt idx="3">
                  <c:v>237.9</c:v>
                </c:pt>
                <c:pt idx="4">
                  <c:v>301.60000000000002</c:v>
                </c:pt>
                <c:pt idx="5">
                  <c:v>368.3</c:v>
                </c:pt>
                <c:pt idx="6">
                  <c:v>438.4</c:v>
                </c:pt>
                <c:pt idx="7">
                  <c:v>513.5</c:v>
                </c:pt>
                <c:pt idx="8">
                  <c:v>584.70000000000005</c:v>
                </c:pt>
                <c:pt idx="9">
                  <c:v>658.6</c:v>
                </c:pt>
                <c:pt idx="10">
                  <c:v>735.9</c:v>
                </c:pt>
                <c:pt idx="11">
                  <c:v>806.5</c:v>
                </c:pt>
                <c:pt idx="12">
                  <c:v>882.6</c:v>
                </c:pt>
                <c:pt idx="13">
                  <c:v>962.4</c:v>
                </c:pt>
                <c:pt idx="14">
                  <c:v>1043.99</c:v>
                </c:pt>
                <c:pt idx="15">
                  <c:v>1126.98</c:v>
                </c:pt>
                <c:pt idx="16">
                  <c:v>1207.57</c:v>
                </c:pt>
                <c:pt idx="17">
                  <c:v>1286.06</c:v>
                </c:pt>
                <c:pt idx="18">
                  <c:v>1370.96</c:v>
                </c:pt>
                <c:pt idx="19">
                  <c:v>1455.06</c:v>
                </c:pt>
                <c:pt idx="20">
                  <c:v>1544.56</c:v>
                </c:pt>
                <c:pt idx="21">
                  <c:v>1635.56</c:v>
                </c:pt>
                <c:pt idx="22">
                  <c:v>1722.1599999999999</c:v>
                </c:pt>
                <c:pt idx="23">
                  <c:v>1810.36</c:v>
                </c:pt>
                <c:pt idx="24">
                  <c:v>1902.9599999999998</c:v>
                </c:pt>
                <c:pt idx="25">
                  <c:v>1995.86</c:v>
                </c:pt>
                <c:pt idx="26">
                  <c:v>2078.96</c:v>
                </c:pt>
                <c:pt idx="27">
                  <c:v>2163.66</c:v>
                </c:pt>
                <c:pt idx="28">
                  <c:v>2247.66</c:v>
                </c:pt>
                <c:pt idx="29">
                  <c:v>2334.46</c:v>
                </c:pt>
                <c:pt idx="30">
                  <c:v>2413.56</c:v>
                </c:pt>
                <c:pt idx="31">
                  <c:v>2496.36</c:v>
                </c:pt>
                <c:pt idx="32">
                  <c:v>2585.2600000000002</c:v>
                </c:pt>
                <c:pt idx="33">
                  <c:v>2674.96</c:v>
                </c:pt>
                <c:pt idx="34">
                  <c:v>2763.06</c:v>
                </c:pt>
                <c:pt idx="35">
                  <c:v>2847.46</c:v>
                </c:pt>
                <c:pt idx="36">
                  <c:v>2941.96</c:v>
                </c:pt>
                <c:pt idx="37">
                  <c:v>3040.35</c:v>
                </c:pt>
                <c:pt idx="38">
                  <c:v>3142.25</c:v>
                </c:pt>
                <c:pt idx="39">
                  <c:v>3253.35</c:v>
                </c:pt>
                <c:pt idx="40">
                  <c:v>3363.75</c:v>
                </c:pt>
                <c:pt idx="41">
                  <c:v>3474.25</c:v>
                </c:pt>
                <c:pt idx="42">
                  <c:v>3584.95</c:v>
                </c:pt>
                <c:pt idx="43">
                  <c:v>3696.1499999999996</c:v>
                </c:pt>
                <c:pt idx="44">
                  <c:v>3807.3499999999995</c:v>
                </c:pt>
                <c:pt idx="45">
                  <c:v>3918.2499999999995</c:v>
                </c:pt>
                <c:pt idx="46">
                  <c:v>4018.74</c:v>
                </c:pt>
                <c:pt idx="47">
                  <c:v>4113.4299999999994</c:v>
                </c:pt>
                <c:pt idx="48">
                  <c:v>4217.03</c:v>
                </c:pt>
                <c:pt idx="49">
                  <c:v>4328.33</c:v>
                </c:pt>
                <c:pt idx="50">
                  <c:v>4434.63</c:v>
                </c:pt>
                <c:pt idx="51">
                  <c:v>4534.7300000000005</c:v>
                </c:pt>
                <c:pt idx="52">
                  <c:v>4639.3300000000008</c:v>
                </c:pt>
                <c:pt idx="53">
                  <c:v>4730.9300000000012</c:v>
                </c:pt>
                <c:pt idx="54">
                  <c:v>4815.0300000000016</c:v>
                </c:pt>
                <c:pt idx="55">
                  <c:v>4901.3300000000017</c:v>
                </c:pt>
                <c:pt idx="56">
                  <c:v>4988.3300000000017</c:v>
                </c:pt>
                <c:pt idx="57">
                  <c:v>5079.1300000000019</c:v>
                </c:pt>
                <c:pt idx="58">
                  <c:v>5167.1300000000019</c:v>
                </c:pt>
                <c:pt idx="59">
                  <c:v>5247.5300000000016</c:v>
                </c:pt>
                <c:pt idx="60">
                  <c:v>5327.2300000000014</c:v>
                </c:pt>
                <c:pt idx="61">
                  <c:v>5406.3300000000017</c:v>
                </c:pt>
                <c:pt idx="62">
                  <c:v>5487.6300000000019</c:v>
                </c:pt>
                <c:pt idx="63">
                  <c:v>5584.3300000000017</c:v>
                </c:pt>
                <c:pt idx="64">
                  <c:v>5676.2300000000014</c:v>
                </c:pt>
                <c:pt idx="65">
                  <c:v>5766.5300000000016</c:v>
                </c:pt>
                <c:pt idx="66">
                  <c:v>5858.2300000000014</c:v>
                </c:pt>
                <c:pt idx="67">
                  <c:v>5952.0300000000016</c:v>
                </c:pt>
                <c:pt idx="68">
                  <c:v>6044.8300000000017</c:v>
                </c:pt>
                <c:pt idx="69">
                  <c:v>6129.0300000000016</c:v>
                </c:pt>
                <c:pt idx="70">
                  <c:v>6216.5300000000016</c:v>
                </c:pt>
                <c:pt idx="71">
                  <c:v>6305.7300000000014</c:v>
                </c:pt>
                <c:pt idx="72">
                  <c:v>6395.3300000000017</c:v>
                </c:pt>
                <c:pt idx="73">
                  <c:v>6475.4300000000021</c:v>
                </c:pt>
                <c:pt idx="74">
                  <c:v>6553.3300000000017</c:v>
                </c:pt>
                <c:pt idx="75">
                  <c:v>6633.2300000000014</c:v>
                </c:pt>
                <c:pt idx="76">
                  <c:v>6718.7300000000014</c:v>
                </c:pt>
                <c:pt idx="77">
                  <c:v>6797.7200000000012</c:v>
                </c:pt>
                <c:pt idx="78">
                  <c:v>6878.5200000000013</c:v>
                </c:pt>
                <c:pt idx="79">
                  <c:v>6959.5200000000013</c:v>
                </c:pt>
                <c:pt idx="80">
                  <c:v>7041.920000000001</c:v>
                </c:pt>
                <c:pt idx="81">
                  <c:v>7125.7200000000012</c:v>
                </c:pt>
                <c:pt idx="82">
                  <c:v>7209.920000000001</c:v>
                </c:pt>
                <c:pt idx="83">
                  <c:v>7296.0000000000009</c:v>
                </c:pt>
                <c:pt idx="84">
                  <c:v>7378.8000000000011</c:v>
                </c:pt>
                <c:pt idx="85">
                  <c:v>7461.3900000000012</c:v>
                </c:pt>
                <c:pt idx="86">
                  <c:v>7549.380000000001</c:v>
                </c:pt>
                <c:pt idx="87">
                  <c:v>7635.3700000000008</c:v>
                </c:pt>
                <c:pt idx="88">
                  <c:v>7722.0700000000006</c:v>
                </c:pt>
                <c:pt idx="89">
                  <c:v>7804.5700000000006</c:v>
                </c:pt>
                <c:pt idx="90">
                  <c:v>7891.8700000000008</c:v>
                </c:pt>
                <c:pt idx="91">
                  <c:v>7973.9700000000012</c:v>
                </c:pt>
                <c:pt idx="92">
                  <c:v>8055.4700000000012</c:v>
                </c:pt>
                <c:pt idx="93">
                  <c:v>8141.670000000001</c:v>
                </c:pt>
                <c:pt idx="94">
                  <c:v>8244.3700000000008</c:v>
                </c:pt>
                <c:pt idx="95">
                  <c:v>8344.77</c:v>
                </c:pt>
                <c:pt idx="96">
                  <c:v>8441.57</c:v>
                </c:pt>
                <c:pt idx="97">
                  <c:v>8540.67</c:v>
                </c:pt>
                <c:pt idx="98">
                  <c:v>8639.57</c:v>
                </c:pt>
                <c:pt idx="99">
                  <c:v>8744.17</c:v>
                </c:pt>
                <c:pt idx="100">
                  <c:v>8856.17</c:v>
                </c:pt>
                <c:pt idx="101">
                  <c:v>8952.76</c:v>
                </c:pt>
                <c:pt idx="102">
                  <c:v>9060.4600000000009</c:v>
                </c:pt>
                <c:pt idx="103">
                  <c:v>9164.76</c:v>
                </c:pt>
                <c:pt idx="104">
                  <c:v>9269.86</c:v>
                </c:pt>
                <c:pt idx="105">
                  <c:v>9374.36</c:v>
                </c:pt>
                <c:pt idx="106">
                  <c:v>9465.9500000000007</c:v>
                </c:pt>
                <c:pt idx="107">
                  <c:v>9562.2400000000016</c:v>
                </c:pt>
                <c:pt idx="108">
                  <c:v>9655.4300000000021</c:v>
                </c:pt>
                <c:pt idx="109">
                  <c:v>9764.9200000000019</c:v>
                </c:pt>
                <c:pt idx="110">
                  <c:v>9874.2100000000028</c:v>
                </c:pt>
                <c:pt idx="111">
                  <c:v>9983.5000000000036</c:v>
                </c:pt>
                <c:pt idx="112">
                  <c:v>10091.890000000003</c:v>
                </c:pt>
                <c:pt idx="113">
                  <c:v>10198.380000000003</c:v>
                </c:pt>
                <c:pt idx="114">
                  <c:v>10297.470000000003</c:v>
                </c:pt>
                <c:pt idx="115">
                  <c:v>10397.770000000002</c:v>
                </c:pt>
                <c:pt idx="116">
                  <c:v>10504.770000000002</c:v>
                </c:pt>
                <c:pt idx="117">
                  <c:v>10608.870000000003</c:v>
                </c:pt>
                <c:pt idx="118">
                  <c:v>10715.270000000002</c:v>
                </c:pt>
                <c:pt idx="119">
                  <c:v>10822.260000000002</c:v>
                </c:pt>
                <c:pt idx="120">
                  <c:v>10934.360000000002</c:v>
                </c:pt>
                <c:pt idx="121">
                  <c:v>11046.960000000003</c:v>
                </c:pt>
                <c:pt idx="122">
                  <c:v>11159.960000000003</c:v>
                </c:pt>
                <c:pt idx="123">
                  <c:v>11268.860000000002</c:v>
                </c:pt>
                <c:pt idx="124">
                  <c:v>11378.760000000002</c:v>
                </c:pt>
                <c:pt idx="125">
                  <c:v>11488.160000000002</c:v>
                </c:pt>
                <c:pt idx="126">
                  <c:v>11590.760000000002</c:v>
                </c:pt>
                <c:pt idx="127">
                  <c:v>11701.660000000002</c:v>
                </c:pt>
                <c:pt idx="128">
                  <c:v>11814.360000000002</c:v>
                </c:pt>
                <c:pt idx="129">
                  <c:v>11919.250000000002</c:v>
                </c:pt>
                <c:pt idx="130">
                  <c:v>12015.750000000002</c:v>
                </c:pt>
                <c:pt idx="131">
                  <c:v>12110.250000000002</c:v>
                </c:pt>
                <c:pt idx="132">
                  <c:v>12208.550000000001</c:v>
                </c:pt>
                <c:pt idx="133">
                  <c:v>12307.45</c:v>
                </c:pt>
                <c:pt idx="134">
                  <c:v>12400.84</c:v>
                </c:pt>
                <c:pt idx="135">
                  <c:v>12485.84</c:v>
                </c:pt>
                <c:pt idx="136">
                  <c:v>12573.64</c:v>
                </c:pt>
                <c:pt idx="137">
                  <c:v>12658.539999999999</c:v>
                </c:pt>
                <c:pt idx="138">
                  <c:v>12743.63</c:v>
                </c:pt>
                <c:pt idx="139">
                  <c:v>12828.029999999999</c:v>
                </c:pt>
                <c:pt idx="140">
                  <c:v>12912.029999999999</c:v>
                </c:pt>
                <c:pt idx="141">
                  <c:v>12985.329999999998</c:v>
                </c:pt>
                <c:pt idx="142">
                  <c:v>13059.429999999998</c:v>
                </c:pt>
                <c:pt idx="143">
                  <c:v>13133.829999999998</c:v>
                </c:pt>
                <c:pt idx="144">
                  <c:v>13207.829999999998</c:v>
                </c:pt>
                <c:pt idx="145">
                  <c:v>13283.029999999999</c:v>
                </c:pt>
                <c:pt idx="146">
                  <c:v>13357.029999999999</c:v>
                </c:pt>
                <c:pt idx="147">
                  <c:v>13430.23</c:v>
                </c:pt>
                <c:pt idx="148">
                  <c:v>13510.43</c:v>
                </c:pt>
                <c:pt idx="149">
                  <c:v>13585.32</c:v>
                </c:pt>
                <c:pt idx="150">
                  <c:v>13662.32</c:v>
                </c:pt>
                <c:pt idx="151">
                  <c:v>13744.42</c:v>
                </c:pt>
                <c:pt idx="152">
                  <c:v>13821.92</c:v>
                </c:pt>
                <c:pt idx="153">
                  <c:v>13899.72</c:v>
                </c:pt>
                <c:pt idx="154">
                  <c:v>13973.22</c:v>
                </c:pt>
                <c:pt idx="155">
                  <c:v>14046.82</c:v>
                </c:pt>
                <c:pt idx="156">
                  <c:v>14119.02</c:v>
                </c:pt>
                <c:pt idx="157">
                  <c:v>14202.220000000001</c:v>
                </c:pt>
                <c:pt idx="158">
                  <c:v>14278.12</c:v>
                </c:pt>
                <c:pt idx="159">
                  <c:v>14353.710000000001</c:v>
                </c:pt>
                <c:pt idx="160">
                  <c:v>14428.810000000001</c:v>
                </c:pt>
                <c:pt idx="161">
                  <c:v>14508.210000000001</c:v>
                </c:pt>
                <c:pt idx="162">
                  <c:v>14594.51</c:v>
                </c:pt>
                <c:pt idx="163">
                  <c:v>14690.61</c:v>
                </c:pt>
                <c:pt idx="164">
                  <c:v>14779.210000000001</c:v>
                </c:pt>
                <c:pt idx="165">
                  <c:v>14859.710000000001</c:v>
                </c:pt>
                <c:pt idx="166">
                  <c:v>14940.61</c:v>
                </c:pt>
                <c:pt idx="167">
                  <c:v>15022.61</c:v>
                </c:pt>
                <c:pt idx="168">
                  <c:v>15099.310000000001</c:v>
                </c:pt>
                <c:pt idx="169">
                  <c:v>15182.210000000001</c:v>
                </c:pt>
                <c:pt idx="170">
                  <c:v>15257.810000000001</c:v>
                </c:pt>
                <c:pt idx="171">
                  <c:v>15334.310000000001</c:v>
                </c:pt>
                <c:pt idx="172">
                  <c:v>15411.410000000002</c:v>
                </c:pt>
                <c:pt idx="173">
                  <c:v>15490.210000000001</c:v>
                </c:pt>
                <c:pt idx="174">
                  <c:v>15565.910000000002</c:v>
                </c:pt>
                <c:pt idx="175">
                  <c:v>15644.010000000002</c:v>
                </c:pt>
                <c:pt idx="176">
                  <c:v>15717.510000000002</c:v>
                </c:pt>
                <c:pt idx="177">
                  <c:v>15788.310000000001</c:v>
                </c:pt>
                <c:pt idx="178">
                  <c:v>15868.600000000002</c:v>
                </c:pt>
                <c:pt idx="179">
                  <c:v>15937.700000000003</c:v>
                </c:pt>
                <c:pt idx="180">
                  <c:v>16009.690000000002</c:v>
                </c:pt>
                <c:pt idx="181">
                  <c:v>16082.580000000002</c:v>
                </c:pt>
              </c:numCache>
            </c:numRef>
          </c:val>
          <c:smooth val="0"/>
          <c:extLst>
            <c:ext xmlns:c16="http://schemas.microsoft.com/office/drawing/2014/chart" uri="{C3380CC4-5D6E-409C-BE32-E72D297353CC}">
              <c16:uniqueId val="{00000000-9AD7-488A-B2F1-3280F15FE1EF}"/>
            </c:ext>
          </c:extLst>
        </c:ser>
        <c:ser>
          <c:idx val="3"/>
          <c:order val="3"/>
          <c:tx>
            <c:strRef>
              <c:f>'Norway Figure 28 &amp; 29'!$G$3</c:f>
              <c:strCache>
                <c:ptCount val="1"/>
                <c:pt idx="0">
                  <c:v> 2025/26</c:v>
                </c:pt>
              </c:strCache>
            </c:strRef>
          </c:tx>
          <c:spPr>
            <a:ln w="28575" cap="rnd">
              <a:solidFill>
                <a:schemeClr val="accent4"/>
              </a:solidFill>
              <a:round/>
            </a:ln>
            <a:effectLst/>
          </c:spPr>
          <c:marker>
            <c:symbol val="none"/>
          </c:marker>
          <c:cat>
            <c:numRef>
              <c:f>'Norway Figure 28 &amp; 29'!$C$4:$C$186</c:f>
              <c:numCache>
                <c:formatCode>d\-mmm</c:formatCode>
                <c:ptCount val="183"/>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f>'Norway Figure 28 &amp; 29'!$G$4:$G$186</c:f>
              <c:numCache>
                <c:formatCode>0</c:formatCode>
                <c:ptCount val="183"/>
                <c:pt idx="0">
                  <c:v>30.46</c:v>
                </c:pt>
                <c:pt idx="1">
                  <c:v>95.19</c:v>
                </c:pt>
                <c:pt idx="2">
                  <c:v>172.20999999999998</c:v>
                </c:pt>
                <c:pt idx="3">
                  <c:v>221.26999999999998</c:v>
                </c:pt>
                <c:pt idx="4">
                  <c:v>280.33</c:v>
                </c:pt>
                <c:pt idx="5">
                  <c:v>350.21999999999997</c:v>
                </c:pt>
                <c:pt idx="6">
                  <c:v>424.55999999999995</c:v>
                </c:pt>
                <c:pt idx="7">
                  <c:v>501.90999999999997</c:v>
                </c:pt>
                <c:pt idx="8">
                  <c:v>572.95999999999992</c:v>
                </c:pt>
                <c:pt idx="9">
                  <c:v>648.68999999999994</c:v>
                </c:pt>
                <c:pt idx="10">
                  <c:v>722.2299999999999</c:v>
                </c:pt>
                <c:pt idx="11">
                  <c:v>786.58999999999992</c:v>
                </c:pt>
                <c:pt idx="12">
                  <c:v>863.81</c:v>
                </c:pt>
                <c:pt idx="13">
                  <c:v>942.32999999999993</c:v>
                </c:pt>
                <c:pt idx="14">
                  <c:v>1022.8199999999999</c:v>
                </c:pt>
                <c:pt idx="15">
                  <c:v>1093.79</c:v>
                </c:pt>
                <c:pt idx="16">
                  <c:v>1161.07</c:v>
                </c:pt>
                <c:pt idx="17">
                  <c:v>1233.25</c:v>
                </c:pt>
                <c:pt idx="18">
                  <c:v>1307.8800000000001</c:v>
                </c:pt>
                <c:pt idx="19">
                  <c:v>1391.5700000000002</c:v>
                </c:pt>
                <c:pt idx="20">
                  <c:v>1470.6100000000001</c:v>
                </c:pt>
                <c:pt idx="21">
                  <c:v>1547.8100000000002</c:v>
                </c:pt>
                <c:pt idx="22">
                  <c:v>1622.6800000000003</c:v>
                </c:pt>
                <c:pt idx="23">
                  <c:v>1692.6300000000003</c:v>
                </c:pt>
                <c:pt idx="24">
                  <c:v>1761.2200000000003</c:v>
                </c:pt>
                <c:pt idx="25">
                  <c:v>1817.1100000000004</c:v>
                </c:pt>
                <c:pt idx="26">
                  <c:v>1881.5000000000005</c:v>
                </c:pt>
                <c:pt idx="27">
                  <c:v>1952.3400000000004</c:v>
                </c:pt>
                <c:pt idx="28">
                  <c:v>1996.2500000000005</c:v>
                </c:pt>
                <c:pt idx="29">
                  <c:v>2070.6400000000003</c:v>
                </c:pt>
                <c:pt idx="30">
                  <c:v>2138.36</c:v>
                </c:pt>
                <c:pt idx="31">
                  <c:v>2209.6400000000003</c:v>
                </c:pt>
                <c:pt idx="32">
                  <c:v>2283.3300000000004</c:v>
                </c:pt>
                <c:pt idx="33">
                  <c:v>2354.3600000000006</c:v>
                </c:pt>
                <c:pt idx="34">
                  <c:v>2432.8800000000006</c:v>
                </c:pt>
                <c:pt idx="35">
                  <c:v>2510.0500000000006</c:v>
                </c:pt>
                <c:pt idx="36">
                  <c:v>2586.8300000000008</c:v>
                </c:pt>
                <c:pt idx="37">
                  <c:v>2658.8200000000006</c:v>
                </c:pt>
                <c:pt idx="38">
                  <c:v>2736.2000000000007</c:v>
                </c:pt>
                <c:pt idx="39">
                  <c:v>2812.9500000000007</c:v>
                </c:pt>
                <c:pt idx="40">
                  <c:v>2889.4300000000007</c:v>
                </c:pt>
                <c:pt idx="41">
                  <c:v>2972.9000000000005</c:v>
                </c:pt>
                <c:pt idx="42">
                  <c:v>3056.0600000000004</c:v>
                </c:pt>
                <c:pt idx="43">
                  <c:v>3137.51</c:v>
                </c:pt>
                <c:pt idx="44">
                  <c:v>3217.59</c:v>
                </c:pt>
                <c:pt idx="45">
                  <c:v>3303.26</c:v>
                </c:pt>
                <c:pt idx="46">
                  <c:v>3409.3300000000004</c:v>
                </c:pt>
                <c:pt idx="47">
                  <c:v>3491.8200000000006</c:v>
                </c:pt>
                <c:pt idx="48">
                  <c:v>3571.5700000000006</c:v>
                </c:pt>
                <c:pt idx="49">
                  <c:v>3665.9000000000005</c:v>
                </c:pt>
                <c:pt idx="50">
                  <c:v>3770.4400000000005</c:v>
                </c:pt>
                <c:pt idx="51">
                  <c:v>3866.5900000000006</c:v>
                </c:pt>
                <c:pt idx="52">
                  <c:v>3959.2300000000005</c:v>
                </c:pt>
                <c:pt idx="53">
                  <c:v>4048.1700000000005</c:v>
                </c:pt>
                <c:pt idx="54">
                  <c:v>4142.8900000000003</c:v>
                </c:pt>
                <c:pt idx="55">
                  <c:v>4238.18</c:v>
                </c:pt>
                <c:pt idx="56">
                  <c:v>4335.3900000000003</c:v>
                </c:pt>
                <c:pt idx="57">
                  <c:v>4422.75</c:v>
                </c:pt>
                <c:pt idx="58">
                  <c:v>4515</c:v>
                </c:pt>
                <c:pt idx="59">
                  <c:v>4610.76</c:v>
                </c:pt>
                <c:pt idx="60">
                  <c:v>4706.54</c:v>
                </c:pt>
                <c:pt idx="61">
                  <c:v>4803.59</c:v>
                </c:pt>
                <c:pt idx="62">
                  <c:v>4890.99</c:v>
                </c:pt>
                <c:pt idx="63">
                  <c:v>4969.49</c:v>
                </c:pt>
                <c:pt idx="64">
                  <c:v>5054.58</c:v>
                </c:pt>
                <c:pt idx="65">
                  <c:v>5136.16</c:v>
                </c:pt>
                <c:pt idx="66">
                  <c:v>5217.16</c:v>
                </c:pt>
                <c:pt idx="67">
                  <c:v>5302.61</c:v>
                </c:pt>
                <c:pt idx="68">
                  <c:v>5390.4699999999993</c:v>
                </c:pt>
                <c:pt idx="69">
                  <c:v>5479.07</c:v>
                </c:pt>
                <c:pt idx="70">
                  <c:v>5569.95</c:v>
                </c:pt>
                <c:pt idx="71">
                  <c:v>5676.2</c:v>
                </c:pt>
                <c:pt idx="72">
                  <c:v>5778.7</c:v>
                </c:pt>
                <c:pt idx="73">
                  <c:v>5887.2699999999995</c:v>
                </c:pt>
                <c:pt idx="74">
                  <c:v>5994.23</c:v>
                </c:pt>
                <c:pt idx="75">
                  <c:v>6099.1799999999994</c:v>
                </c:pt>
                <c:pt idx="76">
                  <c:v>6212.9599999999991</c:v>
                </c:pt>
                <c:pt idx="77">
                  <c:v>6318.7499999999991</c:v>
                </c:pt>
                <c:pt idx="78">
                  <c:v>6423.5199999999995</c:v>
                </c:pt>
                <c:pt idx="79">
                  <c:v>6528.4299999999994</c:v>
                </c:pt>
                <c:pt idx="80">
                  <c:v>6634.73</c:v>
                </c:pt>
                <c:pt idx="81">
                  <c:v>6738.4</c:v>
                </c:pt>
                <c:pt idx="82">
                  <c:v>6840.8499999999995</c:v>
                </c:pt>
                <c:pt idx="83">
                  <c:v>6930.07</c:v>
                </c:pt>
                <c:pt idx="84">
                  <c:v>7019.03</c:v>
                </c:pt>
                <c:pt idx="85">
                  <c:v>7124.4</c:v>
                </c:pt>
                <c:pt idx="86">
                  <c:v>7226.62</c:v>
                </c:pt>
                <c:pt idx="87">
                  <c:v>7328.39</c:v>
                </c:pt>
                <c:pt idx="88">
                  <c:v>7426.22</c:v>
                </c:pt>
                <c:pt idx="89">
                  <c:v>7532.95</c:v>
                </c:pt>
                <c:pt idx="90">
                  <c:v>7620.53</c:v>
                </c:pt>
                <c:pt idx="91">
                  <c:v>7733.8499999999995</c:v>
                </c:pt>
                <c:pt idx="92">
                  <c:v>7848.829999999999</c:v>
                </c:pt>
                <c:pt idx="93">
                  <c:v>7963.9799999999987</c:v>
                </c:pt>
                <c:pt idx="94">
                  <c:v>8074.9599999999982</c:v>
                </c:pt>
                <c:pt idx="95">
                  <c:v>8188.9299999999985</c:v>
                </c:pt>
                <c:pt idx="96">
                  <c:v>8296.8899999999976</c:v>
                </c:pt>
                <c:pt idx="97">
                  <c:v>8406.3299999999981</c:v>
                </c:pt>
                <c:pt idx="98">
                  <c:v>8504.6799999999985</c:v>
                </c:pt>
                <c:pt idx="99">
                  <c:v>8614.0499999999993</c:v>
                </c:pt>
                <c:pt idx="100">
                  <c:v>8719.4</c:v>
                </c:pt>
                <c:pt idx="101">
                  <c:v>8817.7099999999991</c:v>
                </c:pt>
                <c:pt idx="102">
                  <c:v>8917.16</c:v>
                </c:pt>
                <c:pt idx="103">
                  <c:v>9022.64</c:v>
                </c:pt>
                <c:pt idx="104">
                  <c:v>9133.2799999999988</c:v>
                </c:pt>
                <c:pt idx="105">
                  <c:v>9248.6999999999989</c:v>
                </c:pt>
                <c:pt idx="106">
                  <c:v>9363.57</c:v>
                </c:pt>
                <c:pt idx="107">
                  <c:v>9478.67</c:v>
                </c:pt>
                <c:pt idx="108">
                  <c:v>9594.0400000000009</c:v>
                </c:pt>
                <c:pt idx="109">
                  <c:v>9709.02</c:v>
                </c:pt>
                <c:pt idx="110">
                  <c:v>9822.8100000000013</c:v>
                </c:pt>
                <c:pt idx="111">
                  <c:v>9917.1800000000021</c:v>
                </c:pt>
                <c:pt idx="112">
                  <c:v>10009.140000000001</c:v>
                </c:pt>
                <c:pt idx="113">
                  <c:v>10111.590000000002</c:v>
                </c:pt>
                <c:pt idx="114">
                  <c:v>10197.630000000003</c:v>
                </c:pt>
                <c:pt idx="115">
                  <c:v>10283.000000000004</c:v>
                </c:pt>
                <c:pt idx="116">
                  <c:v>10372.770000000004</c:v>
                </c:pt>
                <c:pt idx="117">
                  <c:v>10460.250000000004</c:v>
                </c:pt>
                <c:pt idx="118">
                  <c:v>10544.970000000003</c:v>
                </c:pt>
                <c:pt idx="119">
                  <c:v>10621.190000000002</c:v>
                </c:pt>
                <c:pt idx="120">
                  <c:v>10706.520000000002</c:v>
                </c:pt>
                <c:pt idx="121">
                  <c:v>10792.650000000001</c:v>
                </c:pt>
                <c:pt idx="122">
                  <c:v>10881.050000000001</c:v>
                </c:pt>
                <c:pt idx="123">
                  <c:v>10965.550000000001</c:v>
                </c:pt>
                <c:pt idx="124">
                  <c:v>11054.720000000001</c:v>
                </c:pt>
                <c:pt idx="125">
                  <c:v>11139.980000000001</c:v>
                </c:pt>
                <c:pt idx="126">
                  <c:v>11222.310000000001</c:v>
                </c:pt>
                <c:pt idx="127">
                  <c:v>11309.04</c:v>
                </c:pt>
                <c:pt idx="128">
                  <c:v>11387.710000000001</c:v>
                </c:pt>
                <c:pt idx="129">
                  <c:v>11468.390000000001</c:v>
                </c:pt>
                <c:pt idx="130">
                  <c:v>11547.510000000002</c:v>
                </c:pt>
                <c:pt idx="131">
                  <c:v>11627.040000000003</c:v>
                </c:pt>
                <c:pt idx="132">
                  <c:v>11704.950000000003</c:v>
                </c:pt>
                <c:pt idx="133">
                  <c:v>11779.400000000003</c:v>
                </c:pt>
                <c:pt idx="134">
                  <c:v>11852.460000000003</c:v>
                </c:pt>
                <c:pt idx="135">
                  <c:v>11925.800000000003</c:v>
                </c:pt>
                <c:pt idx="136">
                  <c:v>11999.380000000003</c:v>
                </c:pt>
                <c:pt idx="137">
                  <c:v>12073.350000000002</c:v>
                </c:pt>
                <c:pt idx="138">
                  <c:v>12142.440000000002</c:v>
                </c:pt>
                <c:pt idx="139">
                  <c:v>12214.370000000003</c:v>
                </c:pt>
                <c:pt idx="140">
                  <c:v>12284.770000000002</c:v>
                </c:pt>
                <c:pt idx="141">
                  <c:v>12354.870000000003</c:v>
                </c:pt>
                <c:pt idx="142">
                  <c:v>12418.760000000002</c:v>
                </c:pt>
                <c:pt idx="143">
                  <c:v>12488.620000000003</c:v>
                </c:pt>
                <c:pt idx="144">
                  <c:v>12556.090000000002</c:v>
                </c:pt>
                <c:pt idx="145">
                  <c:v>12626.440000000002</c:v>
                </c:pt>
                <c:pt idx="146">
                  <c:v>12695.010000000002</c:v>
                </c:pt>
                <c:pt idx="147">
                  <c:v>12766.010000000002</c:v>
                </c:pt>
                <c:pt idx="148">
                  <c:v>12827.830000000002</c:v>
                </c:pt>
                <c:pt idx="149">
                  <c:v>12888.510000000002</c:v>
                </c:pt>
                <c:pt idx="150">
                  <c:v>12939.540000000003</c:v>
                </c:pt>
                <c:pt idx="151">
                  <c:v>13002.010000000002</c:v>
                </c:pt>
                <c:pt idx="152">
                  <c:v>13069.720000000001</c:v>
                </c:pt>
                <c:pt idx="153">
                  <c:v>13150.78</c:v>
                </c:pt>
                <c:pt idx="154">
                  <c:v>13242.84</c:v>
                </c:pt>
                <c:pt idx="155">
                  <c:v>13327.79</c:v>
                </c:pt>
                <c:pt idx="156">
                  <c:v>13416.570000000002</c:v>
                </c:pt>
                <c:pt idx="157">
                  <c:v>13512.400000000001</c:v>
                </c:pt>
                <c:pt idx="158">
                  <c:v>13606.600000000002</c:v>
                </c:pt>
                <c:pt idx="159">
                  <c:v>13703.630000000003</c:v>
                </c:pt>
                <c:pt idx="160">
                  <c:v>13779.880000000003</c:v>
                </c:pt>
                <c:pt idx="161">
                  <c:v>13855.100000000002</c:v>
                </c:pt>
                <c:pt idx="162">
                  <c:v>13939.540000000003</c:v>
                </c:pt>
                <c:pt idx="163">
                  <c:v>14019.300000000003</c:v>
                </c:pt>
                <c:pt idx="164">
                  <c:v>14099.290000000003</c:v>
                </c:pt>
                <c:pt idx="165">
                  <c:v>14182.950000000003</c:v>
                </c:pt>
                <c:pt idx="166">
                  <c:v>14267.140000000003</c:v>
                </c:pt>
                <c:pt idx="167">
                  <c:v>14341.810000000003</c:v>
                </c:pt>
                <c:pt idx="168">
                  <c:v>14416.890000000003</c:v>
                </c:pt>
                <c:pt idx="169">
                  <c:v>14480.330000000004</c:v>
                </c:pt>
                <c:pt idx="170">
                  <c:v>14536.010000000004</c:v>
                </c:pt>
                <c:pt idx="171">
                  <c:v>14596.810000000003</c:v>
                </c:pt>
                <c:pt idx="172">
                  <c:v>14658.060000000003</c:v>
                </c:pt>
                <c:pt idx="173">
                  <c:v>14723.520000000002</c:v>
                </c:pt>
                <c:pt idx="174">
                  <c:v>14789.130000000003</c:v>
                </c:pt>
                <c:pt idx="175">
                  <c:v>14857.490000000003</c:v>
                </c:pt>
                <c:pt idx="176">
                  <c:v>14934.700000000003</c:v>
                </c:pt>
                <c:pt idx="177">
                  <c:v>15013.090000000002</c:v>
                </c:pt>
                <c:pt idx="178">
                  <c:v>15089.860000000002</c:v>
                </c:pt>
                <c:pt idx="179">
                  <c:v>15168.350000000002</c:v>
                </c:pt>
                <c:pt idx="180">
                  <c:v>15251.070000000002</c:v>
                </c:pt>
                <c:pt idx="181">
                  <c:v>15330.550000000001</c:v>
                </c:pt>
              </c:numCache>
            </c:numRef>
          </c:val>
          <c:smooth val="0"/>
          <c:extLst>
            <c:ext xmlns:c16="http://schemas.microsoft.com/office/drawing/2014/chart" uri="{C3380CC4-5D6E-409C-BE32-E72D297353CC}">
              <c16:uniqueId val="{00000001-9AD7-488A-B2F1-3280F15FE1EF}"/>
            </c:ext>
          </c:extLst>
        </c:ser>
        <c:dLbls>
          <c:showLegendKey val="0"/>
          <c:showVal val="0"/>
          <c:showCatName val="0"/>
          <c:showSerName val="0"/>
          <c:showPercent val="0"/>
          <c:showBubbleSize val="0"/>
        </c:dLbls>
        <c:smooth val="0"/>
        <c:axId val="655180768"/>
        <c:axId val="655167808"/>
        <c:extLst>
          <c:ext xmlns:c15="http://schemas.microsoft.com/office/drawing/2012/chart" uri="{02D57815-91ED-43cb-92C2-25804820EDAC}">
            <c15:filteredLineSeries>
              <c15:ser>
                <c:idx val="0"/>
                <c:order val="0"/>
                <c:tx>
                  <c:strRef>
                    <c:extLst>
                      <c:ext uri="{02D57815-91ED-43cb-92C2-25804820EDAC}">
                        <c15:formulaRef>
                          <c15:sqref>'Norway Figure 28 &amp; 29'!$D$3</c15:sqref>
                        </c15:formulaRef>
                      </c:ext>
                    </c:extLst>
                    <c:strCache>
                      <c:ptCount val="1"/>
                      <c:pt idx="0">
                        <c:v>2024/25</c:v>
                      </c:pt>
                    </c:strCache>
                  </c:strRef>
                </c:tx>
                <c:spPr>
                  <a:ln w="28575" cap="rnd">
                    <a:solidFill>
                      <a:schemeClr val="accent1"/>
                    </a:solidFill>
                    <a:round/>
                  </a:ln>
                  <a:effectLst/>
                </c:spPr>
                <c:marker>
                  <c:symbol val="none"/>
                </c:marker>
                <c:cat>
                  <c:numRef>
                    <c:extLst>
                      <c:ext uri="{02D57815-91ED-43cb-92C2-25804820EDAC}">
                        <c15:formulaRef>
                          <c15:sqref>'Norway Figure 28 &amp; 29'!$C$4:$C$186</c15:sqref>
                        </c15:formulaRef>
                      </c:ext>
                    </c:extLst>
                    <c:numCache>
                      <c:formatCode>d\-mmm</c:formatCode>
                      <c:ptCount val="183"/>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extLst>
                      <c:ext uri="{02D57815-91ED-43cb-92C2-25804820EDAC}">
                        <c15:formulaRef>
                          <c15:sqref>'Norway Figure 28 &amp; 29'!$D$4:$D$186</c15:sqref>
                        </c15:formulaRef>
                      </c:ext>
                    </c:extLst>
                    <c:numCache>
                      <c:formatCode>0</c:formatCode>
                      <c:ptCount val="183"/>
                      <c:pt idx="0">
                        <c:v>58.5</c:v>
                      </c:pt>
                      <c:pt idx="1">
                        <c:v>52.5</c:v>
                      </c:pt>
                      <c:pt idx="2">
                        <c:v>63.099999999999994</c:v>
                      </c:pt>
                      <c:pt idx="3">
                        <c:v>63.800000000000004</c:v>
                      </c:pt>
                      <c:pt idx="4">
                        <c:v>63.7</c:v>
                      </c:pt>
                      <c:pt idx="5">
                        <c:v>66.7</c:v>
                      </c:pt>
                      <c:pt idx="6">
                        <c:v>70.099999999999994</c:v>
                      </c:pt>
                      <c:pt idx="7">
                        <c:v>75.099999999999994</c:v>
                      </c:pt>
                      <c:pt idx="8">
                        <c:v>71.2</c:v>
                      </c:pt>
                      <c:pt idx="9">
                        <c:v>73.899999999999991</c:v>
                      </c:pt>
                      <c:pt idx="10">
                        <c:v>77.3</c:v>
                      </c:pt>
                      <c:pt idx="11">
                        <c:v>70.599999999999994</c:v>
                      </c:pt>
                      <c:pt idx="12">
                        <c:v>76.100000000000009</c:v>
                      </c:pt>
                      <c:pt idx="13">
                        <c:v>79.8</c:v>
                      </c:pt>
                      <c:pt idx="14">
                        <c:v>81.59</c:v>
                      </c:pt>
                      <c:pt idx="15">
                        <c:v>82.99</c:v>
                      </c:pt>
                      <c:pt idx="16">
                        <c:v>80.59</c:v>
                      </c:pt>
                      <c:pt idx="17">
                        <c:v>78.490000000000009</c:v>
                      </c:pt>
                      <c:pt idx="18">
                        <c:v>84.9</c:v>
                      </c:pt>
                      <c:pt idx="19">
                        <c:v>84.1</c:v>
                      </c:pt>
                      <c:pt idx="20">
                        <c:v>89.5</c:v>
                      </c:pt>
                      <c:pt idx="21">
                        <c:v>91</c:v>
                      </c:pt>
                      <c:pt idx="22">
                        <c:v>86.6</c:v>
                      </c:pt>
                      <c:pt idx="23">
                        <c:v>88.199999999999989</c:v>
                      </c:pt>
                      <c:pt idx="24">
                        <c:v>92.6</c:v>
                      </c:pt>
                      <c:pt idx="25">
                        <c:v>92.9</c:v>
                      </c:pt>
                      <c:pt idx="26">
                        <c:v>83.1</c:v>
                      </c:pt>
                      <c:pt idx="27">
                        <c:v>84.7</c:v>
                      </c:pt>
                      <c:pt idx="28">
                        <c:v>84</c:v>
                      </c:pt>
                      <c:pt idx="29">
                        <c:v>86.800000000000011</c:v>
                      </c:pt>
                      <c:pt idx="30">
                        <c:v>79.099999999999994</c:v>
                      </c:pt>
                      <c:pt idx="31">
                        <c:v>82.800000000000011</c:v>
                      </c:pt>
                      <c:pt idx="32">
                        <c:v>88.9</c:v>
                      </c:pt>
                      <c:pt idx="33">
                        <c:v>89.7</c:v>
                      </c:pt>
                      <c:pt idx="34">
                        <c:v>88.1</c:v>
                      </c:pt>
                      <c:pt idx="35">
                        <c:v>84.399999999999991</c:v>
                      </c:pt>
                      <c:pt idx="36">
                        <c:v>94.5</c:v>
                      </c:pt>
                      <c:pt idx="37">
                        <c:v>98.389999999999986</c:v>
                      </c:pt>
                      <c:pt idx="38">
                        <c:v>101.9</c:v>
                      </c:pt>
                      <c:pt idx="39">
                        <c:v>111.10000000000001</c:v>
                      </c:pt>
                      <c:pt idx="40">
                        <c:v>110.4</c:v>
                      </c:pt>
                      <c:pt idx="41">
                        <c:v>110.5</c:v>
                      </c:pt>
                      <c:pt idx="42">
                        <c:v>110.7</c:v>
                      </c:pt>
                      <c:pt idx="43">
                        <c:v>111.19999999999999</c:v>
                      </c:pt>
                      <c:pt idx="44">
                        <c:v>111.2</c:v>
                      </c:pt>
                      <c:pt idx="45">
                        <c:v>110.9</c:v>
                      </c:pt>
                      <c:pt idx="46">
                        <c:v>100.49000000000001</c:v>
                      </c:pt>
                      <c:pt idx="47">
                        <c:v>94.69</c:v>
                      </c:pt>
                      <c:pt idx="48">
                        <c:v>103.6</c:v>
                      </c:pt>
                      <c:pt idx="49">
                        <c:v>111.3</c:v>
                      </c:pt>
                      <c:pt idx="50">
                        <c:v>106.3</c:v>
                      </c:pt>
                      <c:pt idx="51">
                        <c:v>100.1</c:v>
                      </c:pt>
                      <c:pt idx="52">
                        <c:v>104.6</c:v>
                      </c:pt>
                      <c:pt idx="53">
                        <c:v>91.6</c:v>
                      </c:pt>
                      <c:pt idx="54">
                        <c:v>84.100000000000009</c:v>
                      </c:pt>
                      <c:pt idx="55">
                        <c:v>86.3</c:v>
                      </c:pt>
                      <c:pt idx="56">
                        <c:v>87</c:v>
                      </c:pt>
                      <c:pt idx="57">
                        <c:v>90.800000000000011</c:v>
                      </c:pt>
                      <c:pt idx="58">
                        <c:v>88</c:v>
                      </c:pt>
                      <c:pt idx="59">
                        <c:v>80.400000000000006</c:v>
                      </c:pt>
                      <c:pt idx="60">
                        <c:v>79.7</c:v>
                      </c:pt>
                      <c:pt idx="61">
                        <c:v>79.099999999999994</c:v>
                      </c:pt>
                      <c:pt idx="62">
                        <c:v>81.3</c:v>
                      </c:pt>
                      <c:pt idx="63">
                        <c:v>96.7</c:v>
                      </c:pt>
                      <c:pt idx="64">
                        <c:v>91.9</c:v>
                      </c:pt>
                      <c:pt idx="65">
                        <c:v>90.3</c:v>
                      </c:pt>
                      <c:pt idx="66">
                        <c:v>91.7</c:v>
                      </c:pt>
                      <c:pt idx="67">
                        <c:v>93.8</c:v>
                      </c:pt>
                      <c:pt idx="68">
                        <c:v>92.8</c:v>
                      </c:pt>
                      <c:pt idx="69">
                        <c:v>84.2</c:v>
                      </c:pt>
                      <c:pt idx="70">
                        <c:v>87.5</c:v>
                      </c:pt>
                      <c:pt idx="71">
                        <c:v>89.2</c:v>
                      </c:pt>
                      <c:pt idx="72">
                        <c:v>89.6</c:v>
                      </c:pt>
                      <c:pt idx="73">
                        <c:v>80.099999999999994</c:v>
                      </c:pt>
                      <c:pt idx="74">
                        <c:v>77.900000000000006</c:v>
                      </c:pt>
                      <c:pt idx="75">
                        <c:v>79.900000000000006</c:v>
                      </c:pt>
                      <c:pt idx="76">
                        <c:v>85.5</c:v>
                      </c:pt>
                      <c:pt idx="77">
                        <c:v>78.989999999999995</c:v>
                      </c:pt>
                      <c:pt idx="78">
                        <c:v>80.8</c:v>
                      </c:pt>
                      <c:pt idx="79">
                        <c:v>81</c:v>
                      </c:pt>
                      <c:pt idx="80">
                        <c:v>82.4</c:v>
                      </c:pt>
                      <c:pt idx="81">
                        <c:v>83.800000000000011</c:v>
                      </c:pt>
                      <c:pt idx="82">
                        <c:v>84.2</c:v>
                      </c:pt>
                      <c:pt idx="83">
                        <c:v>86.08</c:v>
                      </c:pt>
                      <c:pt idx="84">
                        <c:v>82.8</c:v>
                      </c:pt>
                      <c:pt idx="85">
                        <c:v>82.59</c:v>
                      </c:pt>
                      <c:pt idx="86">
                        <c:v>87.990000000000009</c:v>
                      </c:pt>
                      <c:pt idx="87">
                        <c:v>85.990000000000009</c:v>
                      </c:pt>
                      <c:pt idx="88">
                        <c:v>86.7</c:v>
                      </c:pt>
                      <c:pt idx="89">
                        <c:v>82.5</c:v>
                      </c:pt>
                      <c:pt idx="90">
                        <c:v>87.3</c:v>
                      </c:pt>
                      <c:pt idx="91">
                        <c:v>82.1</c:v>
                      </c:pt>
                      <c:pt idx="92">
                        <c:v>81.5</c:v>
                      </c:pt>
                      <c:pt idx="93">
                        <c:v>86.2</c:v>
                      </c:pt>
                      <c:pt idx="94">
                        <c:v>102.7</c:v>
                      </c:pt>
                      <c:pt idx="95">
                        <c:v>100.4</c:v>
                      </c:pt>
                      <c:pt idx="96">
                        <c:v>96.800000000000011</c:v>
                      </c:pt>
                      <c:pt idx="97">
                        <c:v>99.100000000000009</c:v>
                      </c:pt>
                      <c:pt idx="98">
                        <c:v>98.9</c:v>
                      </c:pt>
                      <c:pt idx="99">
                        <c:v>104.6</c:v>
                      </c:pt>
                      <c:pt idx="100">
                        <c:v>112</c:v>
                      </c:pt>
                      <c:pt idx="101">
                        <c:v>96.59</c:v>
                      </c:pt>
                      <c:pt idx="102">
                        <c:v>107.7</c:v>
                      </c:pt>
                      <c:pt idx="103">
                        <c:v>104.3</c:v>
                      </c:pt>
                      <c:pt idx="104">
                        <c:v>105.10000000000001</c:v>
                      </c:pt>
                      <c:pt idx="105">
                        <c:v>104.5</c:v>
                      </c:pt>
                      <c:pt idx="106">
                        <c:v>91.59</c:v>
                      </c:pt>
                      <c:pt idx="107">
                        <c:v>96.29</c:v>
                      </c:pt>
                      <c:pt idx="108">
                        <c:v>93.19</c:v>
                      </c:pt>
                      <c:pt idx="109">
                        <c:v>109.49</c:v>
                      </c:pt>
                      <c:pt idx="110">
                        <c:v>109.28999999999999</c:v>
                      </c:pt>
                      <c:pt idx="111">
                        <c:v>109.28999999999999</c:v>
                      </c:pt>
                      <c:pt idx="112">
                        <c:v>108.39000000000001</c:v>
                      </c:pt>
                      <c:pt idx="113">
                        <c:v>106.49000000000001</c:v>
                      </c:pt>
                      <c:pt idx="114">
                        <c:v>99.09</c:v>
                      </c:pt>
                      <c:pt idx="115">
                        <c:v>100.30000000000001</c:v>
                      </c:pt>
                      <c:pt idx="116">
                        <c:v>107</c:v>
                      </c:pt>
                      <c:pt idx="117">
                        <c:v>104.10000000000001</c:v>
                      </c:pt>
                      <c:pt idx="118">
                        <c:v>106.4</c:v>
                      </c:pt>
                      <c:pt idx="119">
                        <c:v>106.99</c:v>
                      </c:pt>
                      <c:pt idx="120">
                        <c:v>112.1</c:v>
                      </c:pt>
                      <c:pt idx="121">
                        <c:v>112.6</c:v>
                      </c:pt>
                      <c:pt idx="122">
                        <c:v>113</c:v>
                      </c:pt>
                      <c:pt idx="123">
                        <c:v>108.9</c:v>
                      </c:pt>
                      <c:pt idx="124">
                        <c:v>109.89999999999999</c:v>
                      </c:pt>
                      <c:pt idx="125">
                        <c:v>109.4</c:v>
                      </c:pt>
                      <c:pt idx="126">
                        <c:v>102.6</c:v>
                      </c:pt>
                      <c:pt idx="127">
                        <c:v>110.9</c:v>
                      </c:pt>
                      <c:pt idx="128">
                        <c:v>112.7</c:v>
                      </c:pt>
                      <c:pt idx="129">
                        <c:v>104.89</c:v>
                      </c:pt>
                      <c:pt idx="130">
                        <c:v>96.5</c:v>
                      </c:pt>
                      <c:pt idx="131">
                        <c:v>94.5</c:v>
                      </c:pt>
                      <c:pt idx="132">
                        <c:v>98.3</c:v>
                      </c:pt>
                      <c:pt idx="133">
                        <c:v>98.9</c:v>
                      </c:pt>
                      <c:pt idx="134">
                        <c:v>93.390000000000015</c:v>
                      </c:pt>
                      <c:pt idx="135">
                        <c:v>85</c:v>
                      </c:pt>
                      <c:pt idx="136">
                        <c:v>87.800000000000011</c:v>
                      </c:pt>
                      <c:pt idx="137">
                        <c:v>84.9</c:v>
                      </c:pt>
                      <c:pt idx="138">
                        <c:v>85.09</c:v>
                      </c:pt>
                      <c:pt idx="139">
                        <c:v>84.4</c:v>
                      </c:pt>
                      <c:pt idx="140">
                        <c:v>84</c:v>
                      </c:pt>
                      <c:pt idx="141">
                        <c:v>73.3</c:v>
                      </c:pt>
                      <c:pt idx="142">
                        <c:v>74.099999999999994</c:v>
                      </c:pt>
                      <c:pt idx="143">
                        <c:v>74.400000000000006</c:v>
                      </c:pt>
                      <c:pt idx="144">
                        <c:v>74</c:v>
                      </c:pt>
                      <c:pt idx="145">
                        <c:v>75.2</c:v>
                      </c:pt>
                      <c:pt idx="146">
                        <c:v>74</c:v>
                      </c:pt>
                      <c:pt idx="147">
                        <c:v>73.2</c:v>
                      </c:pt>
                      <c:pt idx="148">
                        <c:v>80.2</c:v>
                      </c:pt>
                      <c:pt idx="149">
                        <c:v>74.89</c:v>
                      </c:pt>
                      <c:pt idx="150">
                        <c:v>77</c:v>
                      </c:pt>
                      <c:pt idx="151">
                        <c:v>82.1</c:v>
                      </c:pt>
                      <c:pt idx="152">
                        <c:v>77.5</c:v>
                      </c:pt>
                      <c:pt idx="153">
                        <c:v>77.8</c:v>
                      </c:pt>
                      <c:pt idx="154">
                        <c:v>73.5</c:v>
                      </c:pt>
                      <c:pt idx="155">
                        <c:v>73.599999999999994</c:v>
                      </c:pt>
                      <c:pt idx="156">
                        <c:v>72.2</c:v>
                      </c:pt>
                      <c:pt idx="157">
                        <c:v>83.2</c:v>
                      </c:pt>
                      <c:pt idx="158">
                        <c:v>75.900000000000006</c:v>
                      </c:pt>
                      <c:pt idx="159">
                        <c:v>75.589999999999989</c:v>
                      </c:pt>
                      <c:pt idx="160">
                        <c:v>75.099999999999994</c:v>
                      </c:pt>
                      <c:pt idx="161">
                        <c:v>79.400000000000006</c:v>
                      </c:pt>
                      <c:pt idx="162">
                        <c:v>86.300000000000011</c:v>
                      </c:pt>
                      <c:pt idx="163">
                        <c:v>96.100000000000009</c:v>
                      </c:pt>
                      <c:pt idx="164">
                        <c:v>88.600000000000009</c:v>
                      </c:pt>
                      <c:pt idx="165">
                        <c:v>80.5</c:v>
                      </c:pt>
                      <c:pt idx="166">
                        <c:v>80.899999999999991</c:v>
                      </c:pt>
                      <c:pt idx="167">
                        <c:v>82</c:v>
                      </c:pt>
                      <c:pt idx="168">
                        <c:v>76.7</c:v>
                      </c:pt>
                      <c:pt idx="169">
                        <c:v>82.9</c:v>
                      </c:pt>
                      <c:pt idx="170">
                        <c:v>75.599999999999994</c:v>
                      </c:pt>
                      <c:pt idx="171">
                        <c:v>76.5</c:v>
                      </c:pt>
                      <c:pt idx="172">
                        <c:v>77.099999999999994</c:v>
                      </c:pt>
                      <c:pt idx="173">
                        <c:v>78.800000000000011</c:v>
                      </c:pt>
                      <c:pt idx="174">
                        <c:v>75.7</c:v>
                      </c:pt>
                      <c:pt idx="175">
                        <c:v>78.100000000000009</c:v>
                      </c:pt>
                      <c:pt idx="176">
                        <c:v>73.5</c:v>
                      </c:pt>
                      <c:pt idx="177">
                        <c:v>70.8</c:v>
                      </c:pt>
                      <c:pt idx="178">
                        <c:v>80.289999999999992</c:v>
                      </c:pt>
                      <c:pt idx="179">
                        <c:v>69.099999999999994</c:v>
                      </c:pt>
                      <c:pt idx="180">
                        <c:v>71.989999999999995</c:v>
                      </c:pt>
                      <c:pt idx="181">
                        <c:v>72.89</c:v>
                      </c:pt>
                    </c:numCache>
                  </c:numRef>
                </c:val>
                <c:smooth val="0"/>
                <c:extLst>
                  <c:ext xmlns:c16="http://schemas.microsoft.com/office/drawing/2014/chart" uri="{C3380CC4-5D6E-409C-BE32-E72D297353CC}">
                    <c16:uniqueId val="{00000002-9AD7-488A-B2F1-3280F15FE1EF}"/>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'Norway Figure 28 &amp; 29'!$E$3</c15:sqref>
                        </c15:formulaRef>
                      </c:ext>
                    </c:extLst>
                    <c:strCache>
                      <c:ptCount val="1"/>
                      <c:pt idx="0">
                        <c:v>2025/26</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'Norway Figure 28 &amp; 29'!$C$4:$C$186</c15:sqref>
                        </c15:formulaRef>
                      </c:ext>
                    </c:extLst>
                    <c:numCache>
                      <c:formatCode>d\-mmm</c:formatCode>
                      <c:ptCount val="183"/>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extLst xmlns:c15="http://schemas.microsoft.com/office/drawing/2012/chart">
                      <c:ext xmlns:c15="http://schemas.microsoft.com/office/drawing/2012/chart" uri="{02D57815-91ED-43cb-92C2-25804820EDAC}">
                        <c15:formulaRef>
                          <c15:sqref>'Norway Figure 28 &amp; 29'!$E$4:$E$186</c15:sqref>
                        </c15:formulaRef>
                      </c:ext>
                    </c:extLst>
                    <c:numCache>
                      <c:formatCode>0</c:formatCode>
                      <c:ptCount val="183"/>
                      <c:pt idx="0">
                        <c:v>30.46</c:v>
                      </c:pt>
                      <c:pt idx="1">
                        <c:v>64.73</c:v>
                      </c:pt>
                      <c:pt idx="2">
                        <c:v>77.02</c:v>
                      </c:pt>
                      <c:pt idx="3">
                        <c:v>49.06</c:v>
                      </c:pt>
                      <c:pt idx="4">
                        <c:v>59.059999999999995</c:v>
                      </c:pt>
                      <c:pt idx="5">
                        <c:v>69.89</c:v>
                      </c:pt>
                      <c:pt idx="6">
                        <c:v>74.34</c:v>
                      </c:pt>
                      <c:pt idx="7">
                        <c:v>77.349999999999994</c:v>
                      </c:pt>
                      <c:pt idx="8">
                        <c:v>71.05</c:v>
                      </c:pt>
                      <c:pt idx="9">
                        <c:v>75.73</c:v>
                      </c:pt>
                      <c:pt idx="10">
                        <c:v>73.540000000000006</c:v>
                      </c:pt>
                      <c:pt idx="11">
                        <c:v>64.36</c:v>
                      </c:pt>
                      <c:pt idx="12">
                        <c:v>77.22</c:v>
                      </c:pt>
                      <c:pt idx="13">
                        <c:v>78.52</c:v>
                      </c:pt>
                      <c:pt idx="14">
                        <c:v>80.490000000000009</c:v>
                      </c:pt>
                      <c:pt idx="15">
                        <c:v>70.97</c:v>
                      </c:pt>
                      <c:pt idx="16">
                        <c:v>67.28</c:v>
                      </c:pt>
                      <c:pt idx="17">
                        <c:v>72.180000000000007</c:v>
                      </c:pt>
                      <c:pt idx="18">
                        <c:v>74.63</c:v>
                      </c:pt>
                      <c:pt idx="19">
                        <c:v>83.69</c:v>
                      </c:pt>
                      <c:pt idx="20">
                        <c:v>79.039999999999992</c:v>
                      </c:pt>
                      <c:pt idx="21">
                        <c:v>77.2</c:v>
                      </c:pt>
                      <c:pt idx="22">
                        <c:v>74.87</c:v>
                      </c:pt>
                      <c:pt idx="23">
                        <c:v>69.95</c:v>
                      </c:pt>
                      <c:pt idx="24">
                        <c:v>68.59</c:v>
                      </c:pt>
                      <c:pt idx="25">
                        <c:v>55.89</c:v>
                      </c:pt>
                      <c:pt idx="26">
                        <c:v>64.39</c:v>
                      </c:pt>
                      <c:pt idx="27">
                        <c:v>70.84</c:v>
                      </c:pt>
                      <c:pt idx="28">
                        <c:v>43.91</c:v>
                      </c:pt>
                      <c:pt idx="29">
                        <c:v>74.39</c:v>
                      </c:pt>
                      <c:pt idx="30">
                        <c:v>67.72</c:v>
                      </c:pt>
                      <c:pt idx="31">
                        <c:v>71.28</c:v>
                      </c:pt>
                      <c:pt idx="32">
                        <c:v>73.69</c:v>
                      </c:pt>
                      <c:pt idx="33">
                        <c:v>71.03</c:v>
                      </c:pt>
                      <c:pt idx="34">
                        <c:v>78.52</c:v>
                      </c:pt>
                      <c:pt idx="35">
                        <c:v>77.17</c:v>
                      </c:pt>
                      <c:pt idx="36">
                        <c:v>76.78</c:v>
                      </c:pt>
                      <c:pt idx="37">
                        <c:v>71.989999999999995</c:v>
                      </c:pt>
                      <c:pt idx="38">
                        <c:v>77.38</c:v>
                      </c:pt>
                      <c:pt idx="39">
                        <c:v>76.75</c:v>
                      </c:pt>
                      <c:pt idx="40">
                        <c:v>76.48</c:v>
                      </c:pt>
                      <c:pt idx="41">
                        <c:v>83.47</c:v>
                      </c:pt>
                      <c:pt idx="42">
                        <c:v>83.160000000000011</c:v>
                      </c:pt>
                      <c:pt idx="43">
                        <c:v>81.45</c:v>
                      </c:pt>
                      <c:pt idx="44">
                        <c:v>80.08</c:v>
                      </c:pt>
                      <c:pt idx="45">
                        <c:v>85.669999999999987</c:v>
                      </c:pt>
                      <c:pt idx="46">
                        <c:v>106.07000000000001</c:v>
                      </c:pt>
                      <c:pt idx="47">
                        <c:v>82.490000000000009</c:v>
                      </c:pt>
                      <c:pt idx="48">
                        <c:v>79.75</c:v>
                      </c:pt>
                      <c:pt idx="49">
                        <c:v>94.330000000000013</c:v>
                      </c:pt>
                      <c:pt idx="50">
                        <c:v>104.54</c:v>
                      </c:pt>
                      <c:pt idx="51">
                        <c:v>96.15</c:v>
                      </c:pt>
                      <c:pt idx="52">
                        <c:v>92.640000000000015</c:v>
                      </c:pt>
                      <c:pt idx="53">
                        <c:v>88.94</c:v>
                      </c:pt>
                      <c:pt idx="54">
                        <c:v>94.72</c:v>
                      </c:pt>
                      <c:pt idx="55">
                        <c:v>95.289999999999992</c:v>
                      </c:pt>
                      <c:pt idx="56">
                        <c:v>97.21</c:v>
                      </c:pt>
                      <c:pt idx="57">
                        <c:v>87.36</c:v>
                      </c:pt>
                      <c:pt idx="58">
                        <c:v>92.25</c:v>
                      </c:pt>
                      <c:pt idx="59">
                        <c:v>95.759999999999991</c:v>
                      </c:pt>
                      <c:pt idx="60">
                        <c:v>95.78</c:v>
                      </c:pt>
                      <c:pt idx="61">
                        <c:v>97.050000000000011</c:v>
                      </c:pt>
                      <c:pt idx="62">
                        <c:v>87.4</c:v>
                      </c:pt>
                      <c:pt idx="63">
                        <c:v>78.5</c:v>
                      </c:pt>
                      <c:pt idx="64">
                        <c:v>85.09</c:v>
                      </c:pt>
                      <c:pt idx="65">
                        <c:v>81.58</c:v>
                      </c:pt>
                      <c:pt idx="66">
                        <c:v>81</c:v>
                      </c:pt>
                      <c:pt idx="67">
                        <c:v>85.45</c:v>
                      </c:pt>
                      <c:pt idx="68">
                        <c:v>87.859999999999985</c:v>
                      </c:pt>
                      <c:pt idx="69">
                        <c:v>88.6</c:v>
                      </c:pt>
                      <c:pt idx="70">
                        <c:v>90.88</c:v>
                      </c:pt>
                      <c:pt idx="71">
                        <c:v>106.25</c:v>
                      </c:pt>
                      <c:pt idx="72">
                        <c:v>102.5</c:v>
                      </c:pt>
                      <c:pt idx="73">
                        <c:v>108.57</c:v>
                      </c:pt>
                      <c:pt idx="74">
                        <c:v>106.96</c:v>
                      </c:pt>
                      <c:pt idx="75">
                        <c:v>104.95</c:v>
                      </c:pt>
                      <c:pt idx="76">
                        <c:v>113.78</c:v>
                      </c:pt>
                      <c:pt idx="77">
                        <c:v>105.78999999999999</c:v>
                      </c:pt>
                      <c:pt idx="78">
                        <c:v>104.77000000000001</c:v>
                      </c:pt>
                      <c:pt idx="79">
                        <c:v>104.91</c:v>
                      </c:pt>
                      <c:pt idx="80">
                        <c:v>106.3</c:v>
                      </c:pt>
                      <c:pt idx="81">
                        <c:v>103.67</c:v>
                      </c:pt>
                      <c:pt idx="82">
                        <c:v>102.45</c:v>
                      </c:pt>
                      <c:pt idx="83">
                        <c:v>89.22</c:v>
                      </c:pt>
                      <c:pt idx="84">
                        <c:v>88.96</c:v>
                      </c:pt>
                      <c:pt idx="85">
                        <c:v>105.37</c:v>
                      </c:pt>
                      <c:pt idx="86">
                        <c:v>102.22</c:v>
                      </c:pt>
                      <c:pt idx="87">
                        <c:v>101.77000000000001</c:v>
                      </c:pt>
                      <c:pt idx="88">
                        <c:v>97.83</c:v>
                      </c:pt>
                      <c:pt idx="89">
                        <c:v>106.72999999999999</c:v>
                      </c:pt>
                      <c:pt idx="90">
                        <c:v>87.58</c:v>
                      </c:pt>
                      <c:pt idx="91">
                        <c:v>113.32000000000001</c:v>
                      </c:pt>
                      <c:pt idx="92">
                        <c:v>114.98</c:v>
                      </c:pt>
                      <c:pt idx="93">
                        <c:v>115.14999999999999</c:v>
                      </c:pt>
                      <c:pt idx="94">
                        <c:v>110.97999999999999</c:v>
                      </c:pt>
                      <c:pt idx="95">
                        <c:v>113.97</c:v>
                      </c:pt>
                      <c:pt idx="96">
                        <c:v>107.96000000000001</c:v>
                      </c:pt>
                      <c:pt idx="97">
                        <c:v>109.44</c:v>
                      </c:pt>
                      <c:pt idx="98">
                        <c:v>98.350000000000009</c:v>
                      </c:pt>
                      <c:pt idx="99">
                        <c:v>109.37</c:v>
                      </c:pt>
                      <c:pt idx="100">
                        <c:v>105.35</c:v>
                      </c:pt>
                      <c:pt idx="101">
                        <c:v>98.31</c:v>
                      </c:pt>
                      <c:pt idx="102">
                        <c:v>99.45</c:v>
                      </c:pt>
                      <c:pt idx="103">
                        <c:v>105.47999999999999</c:v>
                      </c:pt>
                      <c:pt idx="104">
                        <c:v>110.64</c:v>
                      </c:pt>
                      <c:pt idx="105">
                        <c:v>115.42</c:v>
                      </c:pt>
                      <c:pt idx="106">
                        <c:v>114.86999999999999</c:v>
                      </c:pt>
                      <c:pt idx="107">
                        <c:v>115.10000000000001</c:v>
                      </c:pt>
                      <c:pt idx="108">
                        <c:v>115.37</c:v>
                      </c:pt>
                      <c:pt idx="109">
                        <c:v>114.98</c:v>
                      </c:pt>
                      <c:pt idx="110">
                        <c:v>113.79</c:v>
                      </c:pt>
                      <c:pt idx="111">
                        <c:v>94.37</c:v>
                      </c:pt>
                      <c:pt idx="112">
                        <c:v>91.960000000000008</c:v>
                      </c:pt>
                      <c:pt idx="113">
                        <c:v>102.45</c:v>
                      </c:pt>
                      <c:pt idx="114">
                        <c:v>86.039999999999992</c:v>
                      </c:pt>
                      <c:pt idx="115">
                        <c:v>85.37</c:v>
                      </c:pt>
                      <c:pt idx="116">
                        <c:v>89.77</c:v>
                      </c:pt>
                      <c:pt idx="117">
                        <c:v>87.47999999999999</c:v>
                      </c:pt>
                      <c:pt idx="118">
                        <c:v>84.72</c:v>
                      </c:pt>
                      <c:pt idx="119">
                        <c:v>76.22</c:v>
                      </c:pt>
                      <c:pt idx="120">
                        <c:v>85.33</c:v>
                      </c:pt>
                      <c:pt idx="121">
                        <c:v>86.13</c:v>
                      </c:pt>
                      <c:pt idx="122">
                        <c:v>88.4</c:v>
                      </c:pt>
                      <c:pt idx="123">
                        <c:v>84.5</c:v>
                      </c:pt>
                      <c:pt idx="124">
                        <c:v>89.17</c:v>
                      </c:pt>
                      <c:pt idx="125">
                        <c:v>85.259999999999991</c:v>
                      </c:pt>
                      <c:pt idx="126">
                        <c:v>82.33</c:v>
                      </c:pt>
                      <c:pt idx="127">
                        <c:v>86.72999999999999</c:v>
                      </c:pt>
                      <c:pt idx="128">
                        <c:v>78.67</c:v>
                      </c:pt>
                      <c:pt idx="129">
                        <c:v>80.680000000000007</c:v>
                      </c:pt>
                      <c:pt idx="130">
                        <c:v>79.12</c:v>
                      </c:pt>
                      <c:pt idx="131">
                        <c:v>79.53</c:v>
                      </c:pt>
                      <c:pt idx="132">
                        <c:v>77.91</c:v>
                      </c:pt>
                      <c:pt idx="133">
                        <c:v>74.45</c:v>
                      </c:pt>
                      <c:pt idx="134">
                        <c:v>73.06</c:v>
                      </c:pt>
                      <c:pt idx="135">
                        <c:v>73.34</c:v>
                      </c:pt>
                      <c:pt idx="136">
                        <c:v>73.58</c:v>
                      </c:pt>
                      <c:pt idx="137">
                        <c:v>73.97</c:v>
                      </c:pt>
                      <c:pt idx="138">
                        <c:v>69.09</c:v>
                      </c:pt>
                      <c:pt idx="139">
                        <c:v>71.929999999999993</c:v>
                      </c:pt>
                      <c:pt idx="140">
                        <c:v>70.399999999999991</c:v>
                      </c:pt>
                      <c:pt idx="141">
                        <c:v>70.099999999999994</c:v>
                      </c:pt>
                      <c:pt idx="142">
                        <c:v>63.89</c:v>
                      </c:pt>
                      <c:pt idx="143">
                        <c:v>69.86</c:v>
                      </c:pt>
                      <c:pt idx="144">
                        <c:v>67.47</c:v>
                      </c:pt>
                      <c:pt idx="145">
                        <c:v>70.349999999999994</c:v>
                      </c:pt>
                      <c:pt idx="146">
                        <c:v>68.570000000000007</c:v>
                      </c:pt>
                      <c:pt idx="147">
                        <c:v>71</c:v>
                      </c:pt>
                      <c:pt idx="148">
                        <c:v>61.82</c:v>
                      </c:pt>
                      <c:pt idx="149">
                        <c:v>60.68</c:v>
                      </c:pt>
                      <c:pt idx="150">
                        <c:v>51.03</c:v>
                      </c:pt>
                      <c:pt idx="151">
                        <c:v>62.47</c:v>
                      </c:pt>
                      <c:pt idx="152">
                        <c:v>67.710000000000008</c:v>
                      </c:pt>
                      <c:pt idx="153">
                        <c:v>81.06</c:v>
                      </c:pt>
                      <c:pt idx="154">
                        <c:v>92.06</c:v>
                      </c:pt>
                      <c:pt idx="155">
                        <c:v>84.95</c:v>
                      </c:pt>
                      <c:pt idx="156">
                        <c:v>88.78</c:v>
                      </c:pt>
                      <c:pt idx="157">
                        <c:v>95.83</c:v>
                      </c:pt>
                      <c:pt idx="158">
                        <c:v>94.2</c:v>
                      </c:pt>
                      <c:pt idx="159">
                        <c:v>97.03</c:v>
                      </c:pt>
                      <c:pt idx="160">
                        <c:v>76.25</c:v>
                      </c:pt>
                      <c:pt idx="161">
                        <c:v>75.22</c:v>
                      </c:pt>
                      <c:pt idx="162">
                        <c:v>84.44</c:v>
                      </c:pt>
                      <c:pt idx="163">
                        <c:v>79.760000000000005</c:v>
                      </c:pt>
                      <c:pt idx="164">
                        <c:v>79.990000000000009</c:v>
                      </c:pt>
                      <c:pt idx="165">
                        <c:v>83.66</c:v>
                      </c:pt>
                      <c:pt idx="166">
                        <c:v>84.19</c:v>
                      </c:pt>
                      <c:pt idx="167">
                        <c:v>74.67</c:v>
                      </c:pt>
                      <c:pt idx="168">
                        <c:v>75.08</c:v>
                      </c:pt>
                      <c:pt idx="169">
                        <c:v>63.44</c:v>
                      </c:pt>
                      <c:pt idx="170">
                        <c:v>55.679999999999993</c:v>
                      </c:pt>
                      <c:pt idx="171">
                        <c:v>60.8</c:v>
                      </c:pt>
                      <c:pt idx="172">
                        <c:v>61.25</c:v>
                      </c:pt>
                      <c:pt idx="173">
                        <c:v>65.459999999999994</c:v>
                      </c:pt>
                      <c:pt idx="174">
                        <c:v>65.61</c:v>
                      </c:pt>
                      <c:pt idx="175">
                        <c:v>68.36</c:v>
                      </c:pt>
                      <c:pt idx="176">
                        <c:v>77.210000000000008</c:v>
                      </c:pt>
                      <c:pt idx="177">
                        <c:v>78.39</c:v>
                      </c:pt>
                      <c:pt idx="178">
                        <c:v>76.77</c:v>
                      </c:pt>
                      <c:pt idx="179">
                        <c:v>78.490000000000009</c:v>
                      </c:pt>
                      <c:pt idx="180">
                        <c:v>82.72</c:v>
                      </c:pt>
                      <c:pt idx="181">
                        <c:v>79.48</c:v>
                      </c:pt>
                    </c:numCache>
                  </c:numRef>
                </c:val>
                <c:smooth val="0"/>
                <c:extLst xmlns:c15="http://schemas.microsoft.com/office/drawing/2012/chart">
                  <c:ext xmlns:c16="http://schemas.microsoft.com/office/drawing/2014/chart" uri="{C3380CC4-5D6E-409C-BE32-E72D297353CC}">
                    <c16:uniqueId val="{00000003-9AD7-488A-B2F1-3280F15FE1EF}"/>
                  </c:ext>
                </c:extLst>
              </c15:ser>
            </c15:filteredLineSeries>
          </c:ext>
        </c:extLst>
      </c:lineChart>
      <c:dateAx>
        <c:axId val="655180768"/>
        <c:scaling>
          <c:orientation val="minMax"/>
        </c:scaling>
        <c:delete val="0"/>
        <c:axPos val="b"/>
        <c:numFmt formatCode="d\-m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655167808"/>
        <c:crosses val="autoZero"/>
        <c:auto val="1"/>
        <c:lblOffset val="100"/>
        <c:baseTimeUnit val="days"/>
      </c:dateAx>
      <c:valAx>
        <c:axId val="6551678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r>
                  <a:rPr lang="en-GB">
                    <a:latin typeface="Tenorite" panose="00000500000000000000" pitchFamily="2" charset="0"/>
                  </a:rPr>
                  <a:t>bcm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655180768"/>
        <c:crosses val="autoZero"/>
        <c:crossBetween val="between"/>
        <c:dispUnits>
          <c:builtInUnit val="thousands"/>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Norway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'Norway Figure 28 &amp; 29'!$D$3</c:f>
              <c:strCache>
                <c:ptCount val="1"/>
                <c:pt idx="0">
                  <c:v>2024/25</c:v>
                </c:pt>
              </c:strCache>
              <c:extLst xmlns:c15="http://schemas.microsoft.com/office/drawing/2012/chart"/>
            </c:strRef>
          </c:tx>
          <c:spPr>
            <a:ln w="28575" cap="rnd">
              <a:solidFill>
                <a:schemeClr val="accent1"/>
              </a:solidFill>
              <a:round/>
            </a:ln>
            <a:effectLst/>
          </c:spPr>
          <c:marker>
            <c:symbol val="none"/>
          </c:marker>
          <c:cat>
            <c:numRef>
              <c:f>'Norway Figure 28 &amp; 29'!$C$4:$C$186</c:f>
              <c:numCache>
                <c:formatCode>d\-mmm</c:formatCode>
                <c:ptCount val="183"/>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extLst xmlns:c15="http://schemas.microsoft.com/office/drawing/2012/chart"/>
            </c:numRef>
          </c:cat>
          <c:val>
            <c:numRef>
              <c:f>'Norway Figure 28 &amp; 29'!$D$4:$D$186</c:f>
              <c:numCache>
                <c:formatCode>0</c:formatCode>
                <c:ptCount val="183"/>
                <c:pt idx="0">
                  <c:v>58.5</c:v>
                </c:pt>
                <c:pt idx="1">
                  <c:v>52.5</c:v>
                </c:pt>
                <c:pt idx="2">
                  <c:v>63.099999999999994</c:v>
                </c:pt>
                <c:pt idx="3">
                  <c:v>63.800000000000004</c:v>
                </c:pt>
                <c:pt idx="4">
                  <c:v>63.7</c:v>
                </c:pt>
                <c:pt idx="5">
                  <c:v>66.7</c:v>
                </c:pt>
                <c:pt idx="6">
                  <c:v>70.099999999999994</c:v>
                </c:pt>
                <c:pt idx="7">
                  <c:v>75.099999999999994</c:v>
                </c:pt>
                <c:pt idx="8">
                  <c:v>71.2</c:v>
                </c:pt>
                <c:pt idx="9">
                  <c:v>73.899999999999991</c:v>
                </c:pt>
                <c:pt idx="10">
                  <c:v>77.3</c:v>
                </c:pt>
                <c:pt idx="11">
                  <c:v>70.599999999999994</c:v>
                </c:pt>
                <c:pt idx="12">
                  <c:v>76.100000000000009</c:v>
                </c:pt>
                <c:pt idx="13">
                  <c:v>79.8</c:v>
                </c:pt>
                <c:pt idx="14">
                  <c:v>81.59</c:v>
                </c:pt>
                <c:pt idx="15">
                  <c:v>82.99</c:v>
                </c:pt>
                <c:pt idx="16">
                  <c:v>80.59</c:v>
                </c:pt>
                <c:pt idx="17">
                  <c:v>78.490000000000009</c:v>
                </c:pt>
                <c:pt idx="18">
                  <c:v>84.9</c:v>
                </c:pt>
                <c:pt idx="19">
                  <c:v>84.1</c:v>
                </c:pt>
                <c:pt idx="20">
                  <c:v>89.5</c:v>
                </c:pt>
                <c:pt idx="21">
                  <c:v>91</c:v>
                </c:pt>
                <c:pt idx="22">
                  <c:v>86.6</c:v>
                </c:pt>
                <c:pt idx="23">
                  <c:v>88.199999999999989</c:v>
                </c:pt>
                <c:pt idx="24">
                  <c:v>92.6</c:v>
                </c:pt>
                <c:pt idx="25">
                  <c:v>92.9</c:v>
                </c:pt>
                <c:pt idx="26">
                  <c:v>83.1</c:v>
                </c:pt>
                <c:pt idx="27">
                  <c:v>84.7</c:v>
                </c:pt>
                <c:pt idx="28">
                  <c:v>84</c:v>
                </c:pt>
                <c:pt idx="29">
                  <c:v>86.800000000000011</c:v>
                </c:pt>
                <c:pt idx="30">
                  <c:v>79.099999999999994</c:v>
                </c:pt>
                <c:pt idx="31">
                  <c:v>82.800000000000011</c:v>
                </c:pt>
                <c:pt idx="32">
                  <c:v>88.9</c:v>
                </c:pt>
                <c:pt idx="33">
                  <c:v>89.7</c:v>
                </c:pt>
                <c:pt idx="34">
                  <c:v>88.1</c:v>
                </c:pt>
                <c:pt idx="35">
                  <c:v>84.399999999999991</c:v>
                </c:pt>
                <c:pt idx="36">
                  <c:v>94.5</c:v>
                </c:pt>
                <c:pt idx="37">
                  <c:v>98.389999999999986</c:v>
                </c:pt>
                <c:pt idx="38">
                  <c:v>101.9</c:v>
                </c:pt>
                <c:pt idx="39">
                  <c:v>111.10000000000001</c:v>
                </c:pt>
                <c:pt idx="40">
                  <c:v>110.4</c:v>
                </c:pt>
                <c:pt idx="41">
                  <c:v>110.5</c:v>
                </c:pt>
                <c:pt idx="42">
                  <c:v>110.7</c:v>
                </c:pt>
                <c:pt idx="43">
                  <c:v>111.19999999999999</c:v>
                </c:pt>
                <c:pt idx="44">
                  <c:v>111.2</c:v>
                </c:pt>
                <c:pt idx="45">
                  <c:v>110.9</c:v>
                </c:pt>
                <c:pt idx="46">
                  <c:v>100.49000000000001</c:v>
                </c:pt>
                <c:pt idx="47">
                  <c:v>94.69</c:v>
                </c:pt>
                <c:pt idx="48">
                  <c:v>103.6</c:v>
                </c:pt>
                <c:pt idx="49">
                  <c:v>111.3</c:v>
                </c:pt>
                <c:pt idx="50">
                  <c:v>106.3</c:v>
                </c:pt>
                <c:pt idx="51">
                  <c:v>100.1</c:v>
                </c:pt>
                <c:pt idx="52">
                  <c:v>104.6</c:v>
                </c:pt>
                <c:pt idx="53">
                  <c:v>91.6</c:v>
                </c:pt>
                <c:pt idx="54">
                  <c:v>84.100000000000009</c:v>
                </c:pt>
                <c:pt idx="55">
                  <c:v>86.3</c:v>
                </c:pt>
                <c:pt idx="56">
                  <c:v>87</c:v>
                </c:pt>
                <c:pt idx="57">
                  <c:v>90.800000000000011</c:v>
                </c:pt>
                <c:pt idx="58">
                  <c:v>88</c:v>
                </c:pt>
                <c:pt idx="59">
                  <c:v>80.400000000000006</c:v>
                </c:pt>
                <c:pt idx="60">
                  <c:v>79.7</c:v>
                </c:pt>
                <c:pt idx="61">
                  <c:v>79.099999999999994</c:v>
                </c:pt>
                <c:pt idx="62">
                  <c:v>81.3</c:v>
                </c:pt>
                <c:pt idx="63">
                  <c:v>96.7</c:v>
                </c:pt>
                <c:pt idx="64">
                  <c:v>91.9</c:v>
                </c:pt>
                <c:pt idx="65">
                  <c:v>90.3</c:v>
                </c:pt>
                <c:pt idx="66">
                  <c:v>91.7</c:v>
                </c:pt>
                <c:pt idx="67">
                  <c:v>93.8</c:v>
                </c:pt>
                <c:pt idx="68">
                  <c:v>92.8</c:v>
                </c:pt>
                <c:pt idx="69">
                  <c:v>84.2</c:v>
                </c:pt>
                <c:pt idx="70">
                  <c:v>87.5</c:v>
                </c:pt>
                <c:pt idx="71">
                  <c:v>89.2</c:v>
                </c:pt>
                <c:pt idx="72">
                  <c:v>89.6</c:v>
                </c:pt>
                <c:pt idx="73">
                  <c:v>80.099999999999994</c:v>
                </c:pt>
                <c:pt idx="74">
                  <c:v>77.900000000000006</c:v>
                </c:pt>
                <c:pt idx="75">
                  <c:v>79.900000000000006</c:v>
                </c:pt>
                <c:pt idx="76">
                  <c:v>85.5</c:v>
                </c:pt>
                <c:pt idx="77">
                  <c:v>78.989999999999995</c:v>
                </c:pt>
                <c:pt idx="78">
                  <c:v>80.8</c:v>
                </c:pt>
                <c:pt idx="79">
                  <c:v>81</c:v>
                </c:pt>
                <c:pt idx="80">
                  <c:v>82.4</c:v>
                </c:pt>
                <c:pt idx="81">
                  <c:v>83.800000000000011</c:v>
                </c:pt>
                <c:pt idx="82">
                  <c:v>84.2</c:v>
                </c:pt>
                <c:pt idx="83">
                  <c:v>86.08</c:v>
                </c:pt>
                <c:pt idx="84">
                  <c:v>82.8</c:v>
                </c:pt>
                <c:pt idx="85">
                  <c:v>82.59</c:v>
                </c:pt>
                <c:pt idx="86">
                  <c:v>87.990000000000009</c:v>
                </c:pt>
                <c:pt idx="87">
                  <c:v>85.990000000000009</c:v>
                </c:pt>
                <c:pt idx="88">
                  <c:v>86.7</c:v>
                </c:pt>
                <c:pt idx="89">
                  <c:v>82.5</c:v>
                </c:pt>
                <c:pt idx="90">
                  <c:v>87.3</c:v>
                </c:pt>
                <c:pt idx="91">
                  <c:v>82.1</c:v>
                </c:pt>
                <c:pt idx="92">
                  <c:v>81.5</c:v>
                </c:pt>
                <c:pt idx="93">
                  <c:v>86.2</c:v>
                </c:pt>
                <c:pt idx="94">
                  <c:v>102.7</c:v>
                </c:pt>
                <c:pt idx="95">
                  <c:v>100.4</c:v>
                </c:pt>
                <c:pt idx="96">
                  <c:v>96.800000000000011</c:v>
                </c:pt>
                <c:pt idx="97">
                  <c:v>99.100000000000009</c:v>
                </c:pt>
                <c:pt idx="98">
                  <c:v>98.9</c:v>
                </c:pt>
                <c:pt idx="99">
                  <c:v>104.6</c:v>
                </c:pt>
                <c:pt idx="100">
                  <c:v>112</c:v>
                </c:pt>
                <c:pt idx="101">
                  <c:v>96.59</c:v>
                </c:pt>
                <c:pt idx="102">
                  <c:v>107.7</c:v>
                </c:pt>
                <c:pt idx="103">
                  <c:v>104.3</c:v>
                </c:pt>
                <c:pt idx="104">
                  <c:v>105.10000000000001</c:v>
                </c:pt>
                <c:pt idx="105">
                  <c:v>104.5</c:v>
                </c:pt>
                <c:pt idx="106">
                  <c:v>91.59</c:v>
                </c:pt>
                <c:pt idx="107">
                  <c:v>96.29</c:v>
                </c:pt>
                <c:pt idx="108">
                  <c:v>93.19</c:v>
                </c:pt>
                <c:pt idx="109">
                  <c:v>109.49</c:v>
                </c:pt>
                <c:pt idx="110">
                  <c:v>109.28999999999999</c:v>
                </c:pt>
                <c:pt idx="111">
                  <c:v>109.28999999999999</c:v>
                </c:pt>
                <c:pt idx="112">
                  <c:v>108.39000000000001</c:v>
                </c:pt>
                <c:pt idx="113">
                  <c:v>106.49000000000001</c:v>
                </c:pt>
                <c:pt idx="114">
                  <c:v>99.09</c:v>
                </c:pt>
                <c:pt idx="115">
                  <c:v>100.30000000000001</c:v>
                </c:pt>
                <c:pt idx="116">
                  <c:v>107</c:v>
                </c:pt>
                <c:pt idx="117">
                  <c:v>104.10000000000001</c:v>
                </c:pt>
                <c:pt idx="118">
                  <c:v>106.4</c:v>
                </c:pt>
                <c:pt idx="119">
                  <c:v>106.99</c:v>
                </c:pt>
                <c:pt idx="120">
                  <c:v>112.1</c:v>
                </c:pt>
                <c:pt idx="121">
                  <c:v>112.6</c:v>
                </c:pt>
                <c:pt idx="122">
                  <c:v>113</c:v>
                </c:pt>
                <c:pt idx="123">
                  <c:v>108.9</c:v>
                </c:pt>
                <c:pt idx="124">
                  <c:v>109.89999999999999</c:v>
                </c:pt>
                <c:pt idx="125">
                  <c:v>109.4</c:v>
                </c:pt>
                <c:pt idx="126">
                  <c:v>102.6</c:v>
                </c:pt>
                <c:pt idx="127">
                  <c:v>110.9</c:v>
                </c:pt>
                <c:pt idx="128">
                  <c:v>112.7</c:v>
                </c:pt>
                <c:pt idx="129">
                  <c:v>104.89</c:v>
                </c:pt>
                <c:pt idx="130">
                  <c:v>96.5</c:v>
                </c:pt>
                <c:pt idx="131">
                  <c:v>94.5</c:v>
                </c:pt>
                <c:pt idx="132">
                  <c:v>98.3</c:v>
                </c:pt>
                <c:pt idx="133">
                  <c:v>98.9</c:v>
                </c:pt>
                <c:pt idx="134">
                  <c:v>93.390000000000015</c:v>
                </c:pt>
                <c:pt idx="135">
                  <c:v>85</c:v>
                </c:pt>
                <c:pt idx="136">
                  <c:v>87.800000000000011</c:v>
                </c:pt>
                <c:pt idx="137">
                  <c:v>84.9</c:v>
                </c:pt>
                <c:pt idx="138">
                  <c:v>85.09</c:v>
                </c:pt>
                <c:pt idx="139">
                  <c:v>84.4</c:v>
                </c:pt>
                <c:pt idx="140">
                  <c:v>84</c:v>
                </c:pt>
                <c:pt idx="141">
                  <c:v>73.3</c:v>
                </c:pt>
                <c:pt idx="142">
                  <c:v>74.099999999999994</c:v>
                </c:pt>
                <c:pt idx="143">
                  <c:v>74.400000000000006</c:v>
                </c:pt>
                <c:pt idx="144">
                  <c:v>74</c:v>
                </c:pt>
                <c:pt idx="145">
                  <c:v>75.2</c:v>
                </c:pt>
                <c:pt idx="146">
                  <c:v>74</c:v>
                </c:pt>
                <c:pt idx="147">
                  <c:v>73.2</c:v>
                </c:pt>
                <c:pt idx="148">
                  <c:v>80.2</c:v>
                </c:pt>
                <c:pt idx="149">
                  <c:v>74.89</c:v>
                </c:pt>
                <c:pt idx="150">
                  <c:v>77</c:v>
                </c:pt>
                <c:pt idx="151">
                  <c:v>82.1</c:v>
                </c:pt>
                <c:pt idx="152">
                  <c:v>77.5</c:v>
                </c:pt>
                <c:pt idx="153">
                  <c:v>77.8</c:v>
                </c:pt>
                <c:pt idx="154">
                  <c:v>73.5</c:v>
                </c:pt>
                <c:pt idx="155">
                  <c:v>73.599999999999994</c:v>
                </c:pt>
                <c:pt idx="156">
                  <c:v>72.2</c:v>
                </c:pt>
                <c:pt idx="157">
                  <c:v>83.2</c:v>
                </c:pt>
                <c:pt idx="158">
                  <c:v>75.900000000000006</c:v>
                </c:pt>
                <c:pt idx="159">
                  <c:v>75.589999999999989</c:v>
                </c:pt>
                <c:pt idx="160">
                  <c:v>75.099999999999994</c:v>
                </c:pt>
                <c:pt idx="161">
                  <c:v>79.400000000000006</c:v>
                </c:pt>
                <c:pt idx="162">
                  <c:v>86.300000000000011</c:v>
                </c:pt>
                <c:pt idx="163">
                  <c:v>96.100000000000009</c:v>
                </c:pt>
                <c:pt idx="164">
                  <c:v>88.600000000000009</c:v>
                </c:pt>
                <c:pt idx="165">
                  <c:v>80.5</c:v>
                </c:pt>
                <c:pt idx="166">
                  <c:v>80.899999999999991</c:v>
                </c:pt>
                <c:pt idx="167">
                  <c:v>82</c:v>
                </c:pt>
                <c:pt idx="168">
                  <c:v>76.7</c:v>
                </c:pt>
                <c:pt idx="169">
                  <c:v>82.9</c:v>
                </c:pt>
                <c:pt idx="170">
                  <c:v>75.599999999999994</c:v>
                </c:pt>
                <c:pt idx="171">
                  <c:v>76.5</c:v>
                </c:pt>
                <c:pt idx="172">
                  <c:v>77.099999999999994</c:v>
                </c:pt>
                <c:pt idx="173">
                  <c:v>78.800000000000011</c:v>
                </c:pt>
                <c:pt idx="174">
                  <c:v>75.7</c:v>
                </c:pt>
                <c:pt idx="175">
                  <c:v>78.100000000000009</c:v>
                </c:pt>
                <c:pt idx="176">
                  <c:v>73.5</c:v>
                </c:pt>
                <c:pt idx="177">
                  <c:v>70.8</c:v>
                </c:pt>
                <c:pt idx="178">
                  <c:v>80.289999999999992</c:v>
                </c:pt>
                <c:pt idx="179">
                  <c:v>69.099999999999994</c:v>
                </c:pt>
                <c:pt idx="180">
                  <c:v>71.989999999999995</c:v>
                </c:pt>
                <c:pt idx="181">
                  <c:v>72.89</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2-92FC-463C-A4DC-AFCB589FC051}"/>
            </c:ext>
          </c:extLst>
        </c:ser>
        <c:ser>
          <c:idx val="1"/>
          <c:order val="1"/>
          <c:tx>
            <c:strRef>
              <c:f>'Norway Figure 28 &amp; 29'!$E$3</c:f>
              <c:strCache>
                <c:ptCount val="1"/>
                <c:pt idx="0">
                  <c:v>2025/26</c:v>
                </c:pt>
              </c:strCache>
              <c:extLst xmlns:c15="http://schemas.microsoft.com/office/drawing/2012/chart"/>
            </c:strRef>
          </c:tx>
          <c:spPr>
            <a:ln w="28575" cap="rnd">
              <a:solidFill>
                <a:schemeClr val="accent2"/>
              </a:solidFill>
              <a:round/>
            </a:ln>
            <a:effectLst/>
          </c:spPr>
          <c:marker>
            <c:symbol val="none"/>
          </c:marker>
          <c:cat>
            <c:numRef>
              <c:f>'Norway Figure 28 &amp; 29'!$C$4:$C$186</c:f>
              <c:numCache>
                <c:formatCode>d\-mmm</c:formatCode>
                <c:ptCount val="183"/>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extLst xmlns:c15="http://schemas.microsoft.com/office/drawing/2012/chart"/>
            </c:numRef>
          </c:cat>
          <c:val>
            <c:numRef>
              <c:f>'Norway Figure 28 &amp; 29'!$E$4:$E$186</c:f>
              <c:numCache>
                <c:formatCode>0</c:formatCode>
                <c:ptCount val="183"/>
                <c:pt idx="0">
                  <c:v>30.46</c:v>
                </c:pt>
                <c:pt idx="1">
                  <c:v>64.73</c:v>
                </c:pt>
                <c:pt idx="2">
                  <c:v>77.02</c:v>
                </c:pt>
                <c:pt idx="3">
                  <c:v>49.06</c:v>
                </c:pt>
                <c:pt idx="4">
                  <c:v>59.059999999999995</c:v>
                </c:pt>
                <c:pt idx="5">
                  <c:v>69.89</c:v>
                </c:pt>
                <c:pt idx="6">
                  <c:v>74.34</c:v>
                </c:pt>
                <c:pt idx="7">
                  <c:v>77.349999999999994</c:v>
                </c:pt>
                <c:pt idx="8">
                  <c:v>71.05</c:v>
                </c:pt>
                <c:pt idx="9">
                  <c:v>75.73</c:v>
                </c:pt>
                <c:pt idx="10">
                  <c:v>73.540000000000006</c:v>
                </c:pt>
                <c:pt idx="11">
                  <c:v>64.36</c:v>
                </c:pt>
                <c:pt idx="12">
                  <c:v>77.22</c:v>
                </c:pt>
                <c:pt idx="13">
                  <c:v>78.52</c:v>
                </c:pt>
                <c:pt idx="14">
                  <c:v>80.490000000000009</c:v>
                </c:pt>
                <c:pt idx="15">
                  <c:v>70.97</c:v>
                </c:pt>
                <c:pt idx="16">
                  <c:v>67.28</c:v>
                </c:pt>
                <c:pt idx="17">
                  <c:v>72.180000000000007</c:v>
                </c:pt>
                <c:pt idx="18">
                  <c:v>74.63</c:v>
                </c:pt>
                <c:pt idx="19">
                  <c:v>83.69</c:v>
                </c:pt>
                <c:pt idx="20">
                  <c:v>79.039999999999992</c:v>
                </c:pt>
                <c:pt idx="21">
                  <c:v>77.2</c:v>
                </c:pt>
                <c:pt idx="22">
                  <c:v>74.87</c:v>
                </c:pt>
                <c:pt idx="23">
                  <c:v>69.95</c:v>
                </c:pt>
                <c:pt idx="24">
                  <c:v>68.59</c:v>
                </c:pt>
                <c:pt idx="25">
                  <c:v>55.89</c:v>
                </c:pt>
                <c:pt idx="26">
                  <c:v>64.39</c:v>
                </c:pt>
                <c:pt idx="27">
                  <c:v>70.84</c:v>
                </c:pt>
                <c:pt idx="28">
                  <c:v>43.91</c:v>
                </c:pt>
                <c:pt idx="29">
                  <c:v>74.39</c:v>
                </c:pt>
                <c:pt idx="30">
                  <c:v>67.72</c:v>
                </c:pt>
                <c:pt idx="31">
                  <c:v>71.28</c:v>
                </c:pt>
                <c:pt idx="32">
                  <c:v>73.69</c:v>
                </c:pt>
                <c:pt idx="33">
                  <c:v>71.03</c:v>
                </c:pt>
                <c:pt idx="34">
                  <c:v>78.52</c:v>
                </c:pt>
                <c:pt idx="35">
                  <c:v>77.17</c:v>
                </c:pt>
                <c:pt idx="36">
                  <c:v>76.78</c:v>
                </c:pt>
                <c:pt idx="37">
                  <c:v>71.989999999999995</c:v>
                </c:pt>
                <c:pt idx="38">
                  <c:v>77.38</c:v>
                </c:pt>
                <c:pt idx="39">
                  <c:v>76.75</c:v>
                </c:pt>
                <c:pt idx="40">
                  <c:v>76.48</c:v>
                </c:pt>
                <c:pt idx="41">
                  <c:v>83.47</c:v>
                </c:pt>
                <c:pt idx="42">
                  <c:v>83.160000000000011</c:v>
                </c:pt>
                <c:pt idx="43">
                  <c:v>81.45</c:v>
                </c:pt>
                <c:pt idx="44">
                  <c:v>80.08</c:v>
                </c:pt>
                <c:pt idx="45">
                  <c:v>85.669999999999987</c:v>
                </c:pt>
                <c:pt idx="46">
                  <c:v>106.07000000000001</c:v>
                </c:pt>
                <c:pt idx="47">
                  <c:v>82.490000000000009</c:v>
                </c:pt>
                <c:pt idx="48">
                  <c:v>79.75</c:v>
                </c:pt>
                <c:pt idx="49">
                  <c:v>94.330000000000013</c:v>
                </c:pt>
                <c:pt idx="50">
                  <c:v>104.54</c:v>
                </c:pt>
                <c:pt idx="51">
                  <c:v>96.15</c:v>
                </c:pt>
                <c:pt idx="52">
                  <c:v>92.640000000000015</c:v>
                </c:pt>
                <c:pt idx="53">
                  <c:v>88.94</c:v>
                </c:pt>
                <c:pt idx="54">
                  <c:v>94.72</c:v>
                </c:pt>
                <c:pt idx="55">
                  <c:v>95.289999999999992</c:v>
                </c:pt>
                <c:pt idx="56">
                  <c:v>97.21</c:v>
                </c:pt>
                <c:pt idx="57">
                  <c:v>87.36</c:v>
                </c:pt>
                <c:pt idx="58">
                  <c:v>92.25</c:v>
                </c:pt>
                <c:pt idx="59">
                  <c:v>95.759999999999991</c:v>
                </c:pt>
                <c:pt idx="60">
                  <c:v>95.78</c:v>
                </c:pt>
                <c:pt idx="61">
                  <c:v>97.050000000000011</c:v>
                </c:pt>
                <c:pt idx="62">
                  <c:v>87.4</c:v>
                </c:pt>
                <c:pt idx="63">
                  <c:v>78.5</c:v>
                </c:pt>
                <c:pt idx="64">
                  <c:v>85.09</c:v>
                </c:pt>
                <c:pt idx="65">
                  <c:v>81.58</c:v>
                </c:pt>
                <c:pt idx="66">
                  <c:v>81</c:v>
                </c:pt>
                <c:pt idx="67">
                  <c:v>85.45</c:v>
                </c:pt>
                <c:pt idx="68">
                  <c:v>87.859999999999985</c:v>
                </c:pt>
                <c:pt idx="69">
                  <c:v>88.6</c:v>
                </c:pt>
                <c:pt idx="70">
                  <c:v>90.88</c:v>
                </c:pt>
                <c:pt idx="71">
                  <c:v>106.25</c:v>
                </c:pt>
                <c:pt idx="72">
                  <c:v>102.5</c:v>
                </c:pt>
                <c:pt idx="73">
                  <c:v>108.57</c:v>
                </c:pt>
                <c:pt idx="74">
                  <c:v>106.96</c:v>
                </c:pt>
                <c:pt idx="75">
                  <c:v>104.95</c:v>
                </c:pt>
                <c:pt idx="76">
                  <c:v>113.78</c:v>
                </c:pt>
                <c:pt idx="77">
                  <c:v>105.78999999999999</c:v>
                </c:pt>
                <c:pt idx="78">
                  <c:v>104.77000000000001</c:v>
                </c:pt>
                <c:pt idx="79">
                  <c:v>104.91</c:v>
                </c:pt>
                <c:pt idx="80">
                  <c:v>106.3</c:v>
                </c:pt>
                <c:pt idx="81">
                  <c:v>103.67</c:v>
                </c:pt>
                <c:pt idx="82">
                  <c:v>102.45</c:v>
                </c:pt>
                <c:pt idx="83">
                  <c:v>89.22</c:v>
                </c:pt>
                <c:pt idx="84">
                  <c:v>88.96</c:v>
                </c:pt>
                <c:pt idx="85">
                  <c:v>105.37</c:v>
                </c:pt>
                <c:pt idx="86">
                  <c:v>102.22</c:v>
                </c:pt>
                <c:pt idx="87">
                  <c:v>101.77000000000001</c:v>
                </c:pt>
                <c:pt idx="88">
                  <c:v>97.83</c:v>
                </c:pt>
                <c:pt idx="89">
                  <c:v>106.72999999999999</c:v>
                </c:pt>
                <c:pt idx="90">
                  <c:v>87.58</c:v>
                </c:pt>
                <c:pt idx="91">
                  <c:v>113.32000000000001</c:v>
                </c:pt>
                <c:pt idx="92">
                  <c:v>114.98</c:v>
                </c:pt>
                <c:pt idx="93">
                  <c:v>115.14999999999999</c:v>
                </c:pt>
                <c:pt idx="94">
                  <c:v>110.97999999999999</c:v>
                </c:pt>
                <c:pt idx="95">
                  <c:v>113.97</c:v>
                </c:pt>
                <c:pt idx="96">
                  <c:v>107.96000000000001</c:v>
                </c:pt>
                <c:pt idx="97">
                  <c:v>109.44</c:v>
                </c:pt>
                <c:pt idx="98">
                  <c:v>98.350000000000009</c:v>
                </c:pt>
                <c:pt idx="99">
                  <c:v>109.37</c:v>
                </c:pt>
                <c:pt idx="100">
                  <c:v>105.35</c:v>
                </c:pt>
                <c:pt idx="101">
                  <c:v>98.31</c:v>
                </c:pt>
                <c:pt idx="102">
                  <c:v>99.45</c:v>
                </c:pt>
                <c:pt idx="103">
                  <c:v>105.47999999999999</c:v>
                </c:pt>
                <c:pt idx="104">
                  <c:v>110.64</c:v>
                </c:pt>
                <c:pt idx="105">
                  <c:v>115.42</c:v>
                </c:pt>
                <c:pt idx="106">
                  <c:v>114.86999999999999</c:v>
                </c:pt>
                <c:pt idx="107">
                  <c:v>115.10000000000001</c:v>
                </c:pt>
                <c:pt idx="108">
                  <c:v>115.37</c:v>
                </c:pt>
                <c:pt idx="109">
                  <c:v>114.98</c:v>
                </c:pt>
                <c:pt idx="110">
                  <c:v>113.79</c:v>
                </c:pt>
                <c:pt idx="111">
                  <c:v>94.37</c:v>
                </c:pt>
                <c:pt idx="112">
                  <c:v>91.960000000000008</c:v>
                </c:pt>
                <c:pt idx="113">
                  <c:v>102.45</c:v>
                </c:pt>
                <c:pt idx="114">
                  <c:v>86.039999999999992</c:v>
                </c:pt>
                <c:pt idx="115">
                  <c:v>85.37</c:v>
                </c:pt>
                <c:pt idx="116">
                  <c:v>89.77</c:v>
                </c:pt>
                <c:pt idx="117">
                  <c:v>87.47999999999999</c:v>
                </c:pt>
                <c:pt idx="118">
                  <c:v>84.72</c:v>
                </c:pt>
                <c:pt idx="119">
                  <c:v>76.22</c:v>
                </c:pt>
                <c:pt idx="120">
                  <c:v>85.33</c:v>
                </c:pt>
                <c:pt idx="121">
                  <c:v>86.13</c:v>
                </c:pt>
                <c:pt idx="122">
                  <c:v>88.4</c:v>
                </c:pt>
                <c:pt idx="123">
                  <c:v>84.5</c:v>
                </c:pt>
                <c:pt idx="124">
                  <c:v>89.17</c:v>
                </c:pt>
                <c:pt idx="125">
                  <c:v>85.259999999999991</c:v>
                </c:pt>
                <c:pt idx="126">
                  <c:v>82.33</c:v>
                </c:pt>
                <c:pt idx="127">
                  <c:v>86.72999999999999</c:v>
                </c:pt>
                <c:pt idx="128">
                  <c:v>78.67</c:v>
                </c:pt>
                <c:pt idx="129">
                  <c:v>80.680000000000007</c:v>
                </c:pt>
                <c:pt idx="130">
                  <c:v>79.12</c:v>
                </c:pt>
                <c:pt idx="131">
                  <c:v>79.53</c:v>
                </c:pt>
                <c:pt idx="132">
                  <c:v>77.91</c:v>
                </c:pt>
                <c:pt idx="133">
                  <c:v>74.45</c:v>
                </c:pt>
                <c:pt idx="134">
                  <c:v>73.06</c:v>
                </c:pt>
                <c:pt idx="135">
                  <c:v>73.34</c:v>
                </c:pt>
                <c:pt idx="136">
                  <c:v>73.58</c:v>
                </c:pt>
                <c:pt idx="137">
                  <c:v>73.97</c:v>
                </c:pt>
                <c:pt idx="138">
                  <c:v>69.09</c:v>
                </c:pt>
                <c:pt idx="139">
                  <c:v>71.929999999999993</c:v>
                </c:pt>
                <c:pt idx="140">
                  <c:v>70.399999999999991</c:v>
                </c:pt>
                <c:pt idx="141">
                  <c:v>70.099999999999994</c:v>
                </c:pt>
                <c:pt idx="142">
                  <c:v>63.89</c:v>
                </c:pt>
                <c:pt idx="143">
                  <c:v>69.86</c:v>
                </c:pt>
                <c:pt idx="144">
                  <c:v>67.47</c:v>
                </c:pt>
                <c:pt idx="145">
                  <c:v>70.349999999999994</c:v>
                </c:pt>
                <c:pt idx="146">
                  <c:v>68.570000000000007</c:v>
                </c:pt>
                <c:pt idx="147">
                  <c:v>71</c:v>
                </c:pt>
                <c:pt idx="148">
                  <c:v>61.82</c:v>
                </c:pt>
                <c:pt idx="149">
                  <c:v>60.68</c:v>
                </c:pt>
                <c:pt idx="150">
                  <c:v>51.03</c:v>
                </c:pt>
                <c:pt idx="151">
                  <c:v>62.47</c:v>
                </c:pt>
                <c:pt idx="152">
                  <c:v>67.710000000000008</c:v>
                </c:pt>
                <c:pt idx="153">
                  <c:v>81.06</c:v>
                </c:pt>
                <c:pt idx="154">
                  <c:v>92.06</c:v>
                </c:pt>
                <c:pt idx="155">
                  <c:v>84.95</c:v>
                </c:pt>
                <c:pt idx="156">
                  <c:v>88.78</c:v>
                </c:pt>
                <c:pt idx="157">
                  <c:v>95.83</c:v>
                </c:pt>
                <c:pt idx="158">
                  <c:v>94.2</c:v>
                </c:pt>
                <c:pt idx="159">
                  <c:v>97.03</c:v>
                </c:pt>
                <c:pt idx="160">
                  <c:v>76.25</c:v>
                </c:pt>
                <c:pt idx="161">
                  <c:v>75.22</c:v>
                </c:pt>
                <c:pt idx="162">
                  <c:v>84.44</c:v>
                </c:pt>
                <c:pt idx="163">
                  <c:v>79.760000000000005</c:v>
                </c:pt>
                <c:pt idx="164">
                  <c:v>79.990000000000009</c:v>
                </c:pt>
                <c:pt idx="165">
                  <c:v>83.66</c:v>
                </c:pt>
                <c:pt idx="166">
                  <c:v>84.19</c:v>
                </c:pt>
                <c:pt idx="167">
                  <c:v>74.67</c:v>
                </c:pt>
                <c:pt idx="168">
                  <c:v>75.08</c:v>
                </c:pt>
                <c:pt idx="169">
                  <c:v>63.44</c:v>
                </c:pt>
                <c:pt idx="170">
                  <c:v>55.679999999999993</c:v>
                </c:pt>
                <c:pt idx="171">
                  <c:v>60.8</c:v>
                </c:pt>
                <c:pt idx="172">
                  <c:v>61.25</c:v>
                </c:pt>
                <c:pt idx="173">
                  <c:v>65.459999999999994</c:v>
                </c:pt>
                <c:pt idx="174">
                  <c:v>65.61</c:v>
                </c:pt>
                <c:pt idx="175">
                  <c:v>68.36</c:v>
                </c:pt>
                <c:pt idx="176">
                  <c:v>77.210000000000008</c:v>
                </c:pt>
                <c:pt idx="177">
                  <c:v>78.39</c:v>
                </c:pt>
                <c:pt idx="178">
                  <c:v>76.77</c:v>
                </c:pt>
                <c:pt idx="179">
                  <c:v>78.490000000000009</c:v>
                </c:pt>
                <c:pt idx="180">
                  <c:v>82.72</c:v>
                </c:pt>
                <c:pt idx="181">
                  <c:v>79.48</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3-92FC-463C-A4DC-AFCB589FC051}"/>
            </c:ext>
          </c:extLst>
        </c:ser>
        <c:dLbls>
          <c:showLegendKey val="0"/>
          <c:showVal val="0"/>
          <c:showCatName val="0"/>
          <c:showSerName val="0"/>
          <c:showPercent val="0"/>
          <c:showBubbleSize val="0"/>
        </c:dLbls>
        <c:smooth val="0"/>
        <c:axId val="655180768"/>
        <c:axId val="655167808"/>
        <c:extLst>
          <c:ext xmlns:c15="http://schemas.microsoft.com/office/drawing/2012/chart" uri="{02D57815-91ED-43cb-92C2-25804820EDAC}">
            <c15:filteredLineSeries>
              <c15:ser>
                <c:idx val="2"/>
                <c:order val="2"/>
                <c:tx>
                  <c:strRef>
                    <c:extLst>
                      <c:ext uri="{02D57815-91ED-43cb-92C2-25804820EDAC}">
                        <c15:formulaRef>
                          <c15:sqref>'Norway Figure 28 &amp; 29'!$F$3</c15:sqref>
                        </c15:formulaRef>
                      </c:ext>
                    </c:extLst>
                    <c:strCache>
                      <c:ptCount val="1"/>
                      <c:pt idx="0">
                        <c:v> 2024/25</c:v>
                      </c:pt>
                    </c:strCache>
                  </c:strRef>
                </c:tx>
                <c:spPr>
                  <a:ln w="28575" cap="rnd">
                    <a:solidFill>
                      <a:schemeClr val="accent3"/>
                    </a:solidFill>
                    <a:round/>
                  </a:ln>
                  <a:effectLst/>
                </c:spPr>
                <c:marker>
                  <c:symbol val="none"/>
                </c:marker>
                <c:cat>
                  <c:numRef>
                    <c:extLst>
                      <c:ext uri="{02D57815-91ED-43cb-92C2-25804820EDAC}">
                        <c15:formulaRef>
                          <c15:sqref>'Norway Figure 28 &amp; 29'!$C$4:$C$186</c15:sqref>
                        </c15:formulaRef>
                      </c:ext>
                    </c:extLst>
                    <c:numCache>
                      <c:formatCode>d\-mmm</c:formatCode>
                      <c:ptCount val="183"/>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extLst>
                      <c:ext uri="{02D57815-91ED-43cb-92C2-25804820EDAC}">
                        <c15:formulaRef>
                          <c15:sqref>'Norway Figure 28 &amp; 29'!$F$4:$F$186</c15:sqref>
                        </c15:formulaRef>
                      </c:ext>
                    </c:extLst>
                    <c:numCache>
                      <c:formatCode>0</c:formatCode>
                      <c:ptCount val="183"/>
                      <c:pt idx="0">
                        <c:v>58.5</c:v>
                      </c:pt>
                      <c:pt idx="1">
                        <c:v>111</c:v>
                      </c:pt>
                      <c:pt idx="2">
                        <c:v>174.1</c:v>
                      </c:pt>
                      <c:pt idx="3">
                        <c:v>237.9</c:v>
                      </c:pt>
                      <c:pt idx="4">
                        <c:v>301.60000000000002</c:v>
                      </c:pt>
                      <c:pt idx="5">
                        <c:v>368.3</c:v>
                      </c:pt>
                      <c:pt idx="6">
                        <c:v>438.4</c:v>
                      </c:pt>
                      <c:pt idx="7">
                        <c:v>513.5</c:v>
                      </c:pt>
                      <c:pt idx="8">
                        <c:v>584.70000000000005</c:v>
                      </c:pt>
                      <c:pt idx="9">
                        <c:v>658.6</c:v>
                      </c:pt>
                      <c:pt idx="10">
                        <c:v>735.9</c:v>
                      </c:pt>
                      <c:pt idx="11">
                        <c:v>806.5</c:v>
                      </c:pt>
                      <c:pt idx="12">
                        <c:v>882.6</c:v>
                      </c:pt>
                      <c:pt idx="13">
                        <c:v>962.4</c:v>
                      </c:pt>
                      <c:pt idx="14">
                        <c:v>1043.99</c:v>
                      </c:pt>
                      <c:pt idx="15">
                        <c:v>1126.98</c:v>
                      </c:pt>
                      <c:pt idx="16">
                        <c:v>1207.57</c:v>
                      </c:pt>
                      <c:pt idx="17">
                        <c:v>1286.06</c:v>
                      </c:pt>
                      <c:pt idx="18">
                        <c:v>1370.96</c:v>
                      </c:pt>
                      <c:pt idx="19">
                        <c:v>1455.06</c:v>
                      </c:pt>
                      <c:pt idx="20">
                        <c:v>1544.56</c:v>
                      </c:pt>
                      <c:pt idx="21">
                        <c:v>1635.56</c:v>
                      </c:pt>
                      <c:pt idx="22">
                        <c:v>1722.1599999999999</c:v>
                      </c:pt>
                      <c:pt idx="23">
                        <c:v>1810.36</c:v>
                      </c:pt>
                      <c:pt idx="24">
                        <c:v>1902.9599999999998</c:v>
                      </c:pt>
                      <c:pt idx="25">
                        <c:v>1995.86</c:v>
                      </c:pt>
                      <c:pt idx="26">
                        <c:v>2078.96</c:v>
                      </c:pt>
                      <c:pt idx="27">
                        <c:v>2163.66</c:v>
                      </c:pt>
                      <c:pt idx="28">
                        <c:v>2247.66</c:v>
                      </c:pt>
                      <c:pt idx="29">
                        <c:v>2334.46</c:v>
                      </c:pt>
                      <c:pt idx="30">
                        <c:v>2413.56</c:v>
                      </c:pt>
                      <c:pt idx="31">
                        <c:v>2496.36</c:v>
                      </c:pt>
                      <c:pt idx="32">
                        <c:v>2585.2600000000002</c:v>
                      </c:pt>
                      <c:pt idx="33">
                        <c:v>2674.96</c:v>
                      </c:pt>
                      <c:pt idx="34">
                        <c:v>2763.06</c:v>
                      </c:pt>
                      <c:pt idx="35">
                        <c:v>2847.46</c:v>
                      </c:pt>
                      <c:pt idx="36">
                        <c:v>2941.96</c:v>
                      </c:pt>
                      <c:pt idx="37">
                        <c:v>3040.35</c:v>
                      </c:pt>
                      <c:pt idx="38">
                        <c:v>3142.25</c:v>
                      </c:pt>
                      <c:pt idx="39">
                        <c:v>3253.35</c:v>
                      </c:pt>
                      <c:pt idx="40">
                        <c:v>3363.75</c:v>
                      </c:pt>
                      <c:pt idx="41">
                        <c:v>3474.25</c:v>
                      </c:pt>
                      <c:pt idx="42">
                        <c:v>3584.95</c:v>
                      </c:pt>
                      <c:pt idx="43">
                        <c:v>3696.1499999999996</c:v>
                      </c:pt>
                      <c:pt idx="44">
                        <c:v>3807.3499999999995</c:v>
                      </c:pt>
                      <c:pt idx="45">
                        <c:v>3918.2499999999995</c:v>
                      </c:pt>
                      <c:pt idx="46">
                        <c:v>4018.74</c:v>
                      </c:pt>
                      <c:pt idx="47">
                        <c:v>4113.4299999999994</c:v>
                      </c:pt>
                      <c:pt idx="48">
                        <c:v>4217.03</c:v>
                      </c:pt>
                      <c:pt idx="49">
                        <c:v>4328.33</c:v>
                      </c:pt>
                      <c:pt idx="50">
                        <c:v>4434.63</c:v>
                      </c:pt>
                      <c:pt idx="51">
                        <c:v>4534.7300000000005</c:v>
                      </c:pt>
                      <c:pt idx="52">
                        <c:v>4639.3300000000008</c:v>
                      </c:pt>
                      <c:pt idx="53">
                        <c:v>4730.9300000000012</c:v>
                      </c:pt>
                      <c:pt idx="54">
                        <c:v>4815.0300000000016</c:v>
                      </c:pt>
                      <c:pt idx="55">
                        <c:v>4901.3300000000017</c:v>
                      </c:pt>
                      <c:pt idx="56">
                        <c:v>4988.3300000000017</c:v>
                      </c:pt>
                      <c:pt idx="57">
                        <c:v>5079.1300000000019</c:v>
                      </c:pt>
                      <c:pt idx="58">
                        <c:v>5167.1300000000019</c:v>
                      </c:pt>
                      <c:pt idx="59">
                        <c:v>5247.5300000000016</c:v>
                      </c:pt>
                      <c:pt idx="60">
                        <c:v>5327.2300000000014</c:v>
                      </c:pt>
                      <c:pt idx="61">
                        <c:v>5406.3300000000017</c:v>
                      </c:pt>
                      <c:pt idx="62">
                        <c:v>5487.6300000000019</c:v>
                      </c:pt>
                      <c:pt idx="63">
                        <c:v>5584.3300000000017</c:v>
                      </c:pt>
                      <c:pt idx="64">
                        <c:v>5676.2300000000014</c:v>
                      </c:pt>
                      <c:pt idx="65">
                        <c:v>5766.5300000000016</c:v>
                      </c:pt>
                      <c:pt idx="66">
                        <c:v>5858.2300000000014</c:v>
                      </c:pt>
                      <c:pt idx="67">
                        <c:v>5952.0300000000016</c:v>
                      </c:pt>
                      <c:pt idx="68">
                        <c:v>6044.8300000000017</c:v>
                      </c:pt>
                      <c:pt idx="69">
                        <c:v>6129.0300000000016</c:v>
                      </c:pt>
                      <c:pt idx="70">
                        <c:v>6216.5300000000016</c:v>
                      </c:pt>
                      <c:pt idx="71">
                        <c:v>6305.7300000000014</c:v>
                      </c:pt>
                      <c:pt idx="72">
                        <c:v>6395.3300000000017</c:v>
                      </c:pt>
                      <c:pt idx="73">
                        <c:v>6475.4300000000021</c:v>
                      </c:pt>
                      <c:pt idx="74">
                        <c:v>6553.3300000000017</c:v>
                      </c:pt>
                      <c:pt idx="75">
                        <c:v>6633.2300000000014</c:v>
                      </c:pt>
                      <c:pt idx="76">
                        <c:v>6718.7300000000014</c:v>
                      </c:pt>
                      <c:pt idx="77">
                        <c:v>6797.7200000000012</c:v>
                      </c:pt>
                      <c:pt idx="78">
                        <c:v>6878.5200000000013</c:v>
                      </c:pt>
                      <c:pt idx="79">
                        <c:v>6959.5200000000013</c:v>
                      </c:pt>
                      <c:pt idx="80">
                        <c:v>7041.920000000001</c:v>
                      </c:pt>
                      <c:pt idx="81">
                        <c:v>7125.7200000000012</c:v>
                      </c:pt>
                      <c:pt idx="82">
                        <c:v>7209.920000000001</c:v>
                      </c:pt>
                      <c:pt idx="83">
                        <c:v>7296.0000000000009</c:v>
                      </c:pt>
                      <c:pt idx="84">
                        <c:v>7378.8000000000011</c:v>
                      </c:pt>
                      <c:pt idx="85">
                        <c:v>7461.3900000000012</c:v>
                      </c:pt>
                      <c:pt idx="86">
                        <c:v>7549.380000000001</c:v>
                      </c:pt>
                      <c:pt idx="87">
                        <c:v>7635.3700000000008</c:v>
                      </c:pt>
                      <c:pt idx="88">
                        <c:v>7722.0700000000006</c:v>
                      </c:pt>
                      <c:pt idx="89">
                        <c:v>7804.5700000000006</c:v>
                      </c:pt>
                      <c:pt idx="90">
                        <c:v>7891.8700000000008</c:v>
                      </c:pt>
                      <c:pt idx="91">
                        <c:v>7973.9700000000012</c:v>
                      </c:pt>
                      <c:pt idx="92">
                        <c:v>8055.4700000000012</c:v>
                      </c:pt>
                      <c:pt idx="93">
                        <c:v>8141.670000000001</c:v>
                      </c:pt>
                      <c:pt idx="94">
                        <c:v>8244.3700000000008</c:v>
                      </c:pt>
                      <c:pt idx="95">
                        <c:v>8344.77</c:v>
                      </c:pt>
                      <c:pt idx="96">
                        <c:v>8441.57</c:v>
                      </c:pt>
                      <c:pt idx="97">
                        <c:v>8540.67</c:v>
                      </c:pt>
                      <c:pt idx="98">
                        <c:v>8639.57</c:v>
                      </c:pt>
                      <c:pt idx="99">
                        <c:v>8744.17</c:v>
                      </c:pt>
                      <c:pt idx="100">
                        <c:v>8856.17</c:v>
                      </c:pt>
                      <c:pt idx="101">
                        <c:v>8952.76</c:v>
                      </c:pt>
                      <c:pt idx="102">
                        <c:v>9060.4600000000009</c:v>
                      </c:pt>
                      <c:pt idx="103">
                        <c:v>9164.76</c:v>
                      </c:pt>
                      <c:pt idx="104">
                        <c:v>9269.86</c:v>
                      </c:pt>
                      <c:pt idx="105">
                        <c:v>9374.36</c:v>
                      </c:pt>
                      <c:pt idx="106">
                        <c:v>9465.9500000000007</c:v>
                      </c:pt>
                      <c:pt idx="107">
                        <c:v>9562.2400000000016</c:v>
                      </c:pt>
                      <c:pt idx="108">
                        <c:v>9655.4300000000021</c:v>
                      </c:pt>
                      <c:pt idx="109">
                        <c:v>9764.9200000000019</c:v>
                      </c:pt>
                      <c:pt idx="110">
                        <c:v>9874.2100000000028</c:v>
                      </c:pt>
                      <c:pt idx="111">
                        <c:v>9983.5000000000036</c:v>
                      </c:pt>
                      <c:pt idx="112">
                        <c:v>10091.890000000003</c:v>
                      </c:pt>
                      <c:pt idx="113">
                        <c:v>10198.380000000003</c:v>
                      </c:pt>
                      <c:pt idx="114">
                        <c:v>10297.470000000003</c:v>
                      </c:pt>
                      <c:pt idx="115">
                        <c:v>10397.770000000002</c:v>
                      </c:pt>
                      <c:pt idx="116">
                        <c:v>10504.770000000002</c:v>
                      </c:pt>
                      <c:pt idx="117">
                        <c:v>10608.870000000003</c:v>
                      </c:pt>
                      <c:pt idx="118">
                        <c:v>10715.270000000002</c:v>
                      </c:pt>
                      <c:pt idx="119">
                        <c:v>10822.260000000002</c:v>
                      </c:pt>
                      <c:pt idx="120">
                        <c:v>10934.360000000002</c:v>
                      </c:pt>
                      <c:pt idx="121">
                        <c:v>11046.960000000003</c:v>
                      </c:pt>
                      <c:pt idx="122">
                        <c:v>11159.960000000003</c:v>
                      </c:pt>
                      <c:pt idx="123">
                        <c:v>11268.860000000002</c:v>
                      </c:pt>
                      <c:pt idx="124">
                        <c:v>11378.760000000002</c:v>
                      </c:pt>
                      <c:pt idx="125">
                        <c:v>11488.160000000002</c:v>
                      </c:pt>
                      <c:pt idx="126">
                        <c:v>11590.760000000002</c:v>
                      </c:pt>
                      <c:pt idx="127">
                        <c:v>11701.660000000002</c:v>
                      </c:pt>
                      <c:pt idx="128">
                        <c:v>11814.360000000002</c:v>
                      </c:pt>
                      <c:pt idx="129">
                        <c:v>11919.250000000002</c:v>
                      </c:pt>
                      <c:pt idx="130">
                        <c:v>12015.750000000002</c:v>
                      </c:pt>
                      <c:pt idx="131">
                        <c:v>12110.250000000002</c:v>
                      </c:pt>
                      <c:pt idx="132">
                        <c:v>12208.550000000001</c:v>
                      </c:pt>
                      <c:pt idx="133">
                        <c:v>12307.45</c:v>
                      </c:pt>
                      <c:pt idx="134">
                        <c:v>12400.84</c:v>
                      </c:pt>
                      <c:pt idx="135">
                        <c:v>12485.84</c:v>
                      </c:pt>
                      <c:pt idx="136">
                        <c:v>12573.64</c:v>
                      </c:pt>
                      <c:pt idx="137">
                        <c:v>12658.539999999999</c:v>
                      </c:pt>
                      <c:pt idx="138">
                        <c:v>12743.63</c:v>
                      </c:pt>
                      <c:pt idx="139">
                        <c:v>12828.029999999999</c:v>
                      </c:pt>
                      <c:pt idx="140">
                        <c:v>12912.029999999999</c:v>
                      </c:pt>
                      <c:pt idx="141">
                        <c:v>12985.329999999998</c:v>
                      </c:pt>
                      <c:pt idx="142">
                        <c:v>13059.429999999998</c:v>
                      </c:pt>
                      <c:pt idx="143">
                        <c:v>13133.829999999998</c:v>
                      </c:pt>
                      <c:pt idx="144">
                        <c:v>13207.829999999998</c:v>
                      </c:pt>
                      <c:pt idx="145">
                        <c:v>13283.029999999999</c:v>
                      </c:pt>
                      <c:pt idx="146">
                        <c:v>13357.029999999999</c:v>
                      </c:pt>
                      <c:pt idx="147">
                        <c:v>13430.23</c:v>
                      </c:pt>
                      <c:pt idx="148">
                        <c:v>13510.43</c:v>
                      </c:pt>
                      <c:pt idx="149">
                        <c:v>13585.32</c:v>
                      </c:pt>
                      <c:pt idx="150">
                        <c:v>13662.32</c:v>
                      </c:pt>
                      <c:pt idx="151">
                        <c:v>13744.42</c:v>
                      </c:pt>
                      <c:pt idx="152">
                        <c:v>13821.92</c:v>
                      </c:pt>
                      <c:pt idx="153">
                        <c:v>13899.72</c:v>
                      </c:pt>
                      <c:pt idx="154">
                        <c:v>13973.22</c:v>
                      </c:pt>
                      <c:pt idx="155">
                        <c:v>14046.82</c:v>
                      </c:pt>
                      <c:pt idx="156">
                        <c:v>14119.02</c:v>
                      </c:pt>
                      <c:pt idx="157">
                        <c:v>14202.220000000001</c:v>
                      </c:pt>
                      <c:pt idx="158">
                        <c:v>14278.12</c:v>
                      </c:pt>
                      <c:pt idx="159">
                        <c:v>14353.710000000001</c:v>
                      </c:pt>
                      <c:pt idx="160">
                        <c:v>14428.810000000001</c:v>
                      </c:pt>
                      <c:pt idx="161">
                        <c:v>14508.210000000001</c:v>
                      </c:pt>
                      <c:pt idx="162">
                        <c:v>14594.51</c:v>
                      </c:pt>
                      <c:pt idx="163">
                        <c:v>14690.61</c:v>
                      </c:pt>
                      <c:pt idx="164">
                        <c:v>14779.210000000001</c:v>
                      </c:pt>
                      <c:pt idx="165">
                        <c:v>14859.710000000001</c:v>
                      </c:pt>
                      <c:pt idx="166">
                        <c:v>14940.61</c:v>
                      </c:pt>
                      <c:pt idx="167">
                        <c:v>15022.61</c:v>
                      </c:pt>
                      <c:pt idx="168">
                        <c:v>15099.310000000001</c:v>
                      </c:pt>
                      <c:pt idx="169">
                        <c:v>15182.210000000001</c:v>
                      </c:pt>
                      <c:pt idx="170">
                        <c:v>15257.810000000001</c:v>
                      </c:pt>
                      <c:pt idx="171">
                        <c:v>15334.310000000001</c:v>
                      </c:pt>
                      <c:pt idx="172">
                        <c:v>15411.410000000002</c:v>
                      </c:pt>
                      <c:pt idx="173">
                        <c:v>15490.210000000001</c:v>
                      </c:pt>
                      <c:pt idx="174">
                        <c:v>15565.910000000002</c:v>
                      </c:pt>
                      <c:pt idx="175">
                        <c:v>15644.010000000002</c:v>
                      </c:pt>
                      <c:pt idx="176">
                        <c:v>15717.510000000002</c:v>
                      </c:pt>
                      <c:pt idx="177">
                        <c:v>15788.310000000001</c:v>
                      </c:pt>
                      <c:pt idx="178">
                        <c:v>15868.600000000002</c:v>
                      </c:pt>
                      <c:pt idx="179">
                        <c:v>15937.700000000003</c:v>
                      </c:pt>
                      <c:pt idx="180">
                        <c:v>16009.690000000002</c:v>
                      </c:pt>
                      <c:pt idx="181">
                        <c:v>16082.580000000002</c:v>
                      </c:pt>
                    </c:numCache>
                  </c:numRef>
                </c:val>
                <c:smooth val="0"/>
                <c:extLst>
                  <c:ext xmlns:c16="http://schemas.microsoft.com/office/drawing/2014/chart" uri="{C3380CC4-5D6E-409C-BE32-E72D297353CC}">
                    <c16:uniqueId val="{00000000-92FC-463C-A4DC-AFCB589FC051}"/>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'Norway Figure 28 &amp; 29'!$G$3</c15:sqref>
                        </c15:formulaRef>
                      </c:ext>
                    </c:extLst>
                    <c:strCache>
                      <c:ptCount val="1"/>
                      <c:pt idx="0">
                        <c:v> 2025/26</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'Norway Figure 28 &amp; 29'!$C$4:$C$186</c15:sqref>
                        </c15:formulaRef>
                      </c:ext>
                    </c:extLst>
                    <c:numCache>
                      <c:formatCode>d\-mmm</c:formatCode>
                      <c:ptCount val="183"/>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extLst xmlns:c15="http://schemas.microsoft.com/office/drawing/2012/chart">
                      <c:ext xmlns:c15="http://schemas.microsoft.com/office/drawing/2012/chart" uri="{02D57815-91ED-43cb-92C2-25804820EDAC}">
                        <c15:formulaRef>
                          <c15:sqref>'Norway Figure 28 &amp; 29'!$G$4:$G$186</c15:sqref>
                        </c15:formulaRef>
                      </c:ext>
                    </c:extLst>
                    <c:numCache>
                      <c:formatCode>0</c:formatCode>
                      <c:ptCount val="183"/>
                      <c:pt idx="0">
                        <c:v>30.46</c:v>
                      </c:pt>
                      <c:pt idx="1">
                        <c:v>95.19</c:v>
                      </c:pt>
                      <c:pt idx="2">
                        <c:v>172.20999999999998</c:v>
                      </c:pt>
                      <c:pt idx="3">
                        <c:v>221.26999999999998</c:v>
                      </c:pt>
                      <c:pt idx="4">
                        <c:v>280.33</c:v>
                      </c:pt>
                      <c:pt idx="5">
                        <c:v>350.21999999999997</c:v>
                      </c:pt>
                      <c:pt idx="6">
                        <c:v>424.55999999999995</c:v>
                      </c:pt>
                      <c:pt idx="7">
                        <c:v>501.90999999999997</c:v>
                      </c:pt>
                      <c:pt idx="8">
                        <c:v>572.95999999999992</c:v>
                      </c:pt>
                      <c:pt idx="9">
                        <c:v>648.68999999999994</c:v>
                      </c:pt>
                      <c:pt idx="10">
                        <c:v>722.2299999999999</c:v>
                      </c:pt>
                      <c:pt idx="11">
                        <c:v>786.58999999999992</c:v>
                      </c:pt>
                      <c:pt idx="12">
                        <c:v>863.81</c:v>
                      </c:pt>
                      <c:pt idx="13">
                        <c:v>942.32999999999993</c:v>
                      </c:pt>
                      <c:pt idx="14">
                        <c:v>1022.8199999999999</c:v>
                      </c:pt>
                      <c:pt idx="15">
                        <c:v>1093.79</c:v>
                      </c:pt>
                      <c:pt idx="16">
                        <c:v>1161.07</c:v>
                      </c:pt>
                      <c:pt idx="17">
                        <c:v>1233.25</c:v>
                      </c:pt>
                      <c:pt idx="18">
                        <c:v>1307.8800000000001</c:v>
                      </c:pt>
                      <c:pt idx="19">
                        <c:v>1391.5700000000002</c:v>
                      </c:pt>
                      <c:pt idx="20">
                        <c:v>1470.6100000000001</c:v>
                      </c:pt>
                      <c:pt idx="21">
                        <c:v>1547.8100000000002</c:v>
                      </c:pt>
                      <c:pt idx="22">
                        <c:v>1622.6800000000003</c:v>
                      </c:pt>
                      <c:pt idx="23">
                        <c:v>1692.6300000000003</c:v>
                      </c:pt>
                      <c:pt idx="24">
                        <c:v>1761.2200000000003</c:v>
                      </c:pt>
                      <c:pt idx="25">
                        <c:v>1817.1100000000004</c:v>
                      </c:pt>
                      <c:pt idx="26">
                        <c:v>1881.5000000000005</c:v>
                      </c:pt>
                      <c:pt idx="27">
                        <c:v>1952.3400000000004</c:v>
                      </c:pt>
                      <c:pt idx="28">
                        <c:v>1996.2500000000005</c:v>
                      </c:pt>
                      <c:pt idx="29">
                        <c:v>2070.6400000000003</c:v>
                      </c:pt>
                      <c:pt idx="30">
                        <c:v>2138.36</c:v>
                      </c:pt>
                      <c:pt idx="31">
                        <c:v>2209.6400000000003</c:v>
                      </c:pt>
                      <c:pt idx="32">
                        <c:v>2283.3300000000004</c:v>
                      </c:pt>
                      <c:pt idx="33">
                        <c:v>2354.3600000000006</c:v>
                      </c:pt>
                      <c:pt idx="34">
                        <c:v>2432.8800000000006</c:v>
                      </c:pt>
                      <c:pt idx="35">
                        <c:v>2510.0500000000006</c:v>
                      </c:pt>
                      <c:pt idx="36">
                        <c:v>2586.8300000000008</c:v>
                      </c:pt>
                      <c:pt idx="37">
                        <c:v>2658.8200000000006</c:v>
                      </c:pt>
                      <c:pt idx="38">
                        <c:v>2736.2000000000007</c:v>
                      </c:pt>
                      <c:pt idx="39">
                        <c:v>2812.9500000000007</c:v>
                      </c:pt>
                      <c:pt idx="40">
                        <c:v>2889.4300000000007</c:v>
                      </c:pt>
                      <c:pt idx="41">
                        <c:v>2972.9000000000005</c:v>
                      </c:pt>
                      <c:pt idx="42">
                        <c:v>3056.0600000000004</c:v>
                      </c:pt>
                      <c:pt idx="43">
                        <c:v>3137.51</c:v>
                      </c:pt>
                      <c:pt idx="44">
                        <c:v>3217.59</c:v>
                      </c:pt>
                      <c:pt idx="45">
                        <c:v>3303.26</c:v>
                      </c:pt>
                      <c:pt idx="46">
                        <c:v>3409.3300000000004</c:v>
                      </c:pt>
                      <c:pt idx="47">
                        <c:v>3491.8200000000006</c:v>
                      </c:pt>
                      <c:pt idx="48">
                        <c:v>3571.5700000000006</c:v>
                      </c:pt>
                      <c:pt idx="49">
                        <c:v>3665.9000000000005</c:v>
                      </c:pt>
                      <c:pt idx="50">
                        <c:v>3770.4400000000005</c:v>
                      </c:pt>
                      <c:pt idx="51">
                        <c:v>3866.5900000000006</c:v>
                      </c:pt>
                      <c:pt idx="52">
                        <c:v>3959.2300000000005</c:v>
                      </c:pt>
                      <c:pt idx="53">
                        <c:v>4048.1700000000005</c:v>
                      </c:pt>
                      <c:pt idx="54">
                        <c:v>4142.8900000000003</c:v>
                      </c:pt>
                      <c:pt idx="55">
                        <c:v>4238.18</c:v>
                      </c:pt>
                      <c:pt idx="56">
                        <c:v>4335.3900000000003</c:v>
                      </c:pt>
                      <c:pt idx="57">
                        <c:v>4422.75</c:v>
                      </c:pt>
                      <c:pt idx="58">
                        <c:v>4515</c:v>
                      </c:pt>
                      <c:pt idx="59">
                        <c:v>4610.76</c:v>
                      </c:pt>
                      <c:pt idx="60">
                        <c:v>4706.54</c:v>
                      </c:pt>
                      <c:pt idx="61">
                        <c:v>4803.59</c:v>
                      </c:pt>
                      <c:pt idx="62">
                        <c:v>4890.99</c:v>
                      </c:pt>
                      <c:pt idx="63">
                        <c:v>4969.49</c:v>
                      </c:pt>
                      <c:pt idx="64">
                        <c:v>5054.58</c:v>
                      </c:pt>
                      <c:pt idx="65">
                        <c:v>5136.16</c:v>
                      </c:pt>
                      <c:pt idx="66">
                        <c:v>5217.16</c:v>
                      </c:pt>
                      <c:pt idx="67">
                        <c:v>5302.61</c:v>
                      </c:pt>
                      <c:pt idx="68">
                        <c:v>5390.4699999999993</c:v>
                      </c:pt>
                      <c:pt idx="69">
                        <c:v>5479.07</c:v>
                      </c:pt>
                      <c:pt idx="70">
                        <c:v>5569.95</c:v>
                      </c:pt>
                      <c:pt idx="71">
                        <c:v>5676.2</c:v>
                      </c:pt>
                      <c:pt idx="72">
                        <c:v>5778.7</c:v>
                      </c:pt>
                      <c:pt idx="73">
                        <c:v>5887.2699999999995</c:v>
                      </c:pt>
                      <c:pt idx="74">
                        <c:v>5994.23</c:v>
                      </c:pt>
                      <c:pt idx="75">
                        <c:v>6099.1799999999994</c:v>
                      </c:pt>
                      <c:pt idx="76">
                        <c:v>6212.9599999999991</c:v>
                      </c:pt>
                      <c:pt idx="77">
                        <c:v>6318.7499999999991</c:v>
                      </c:pt>
                      <c:pt idx="78">
                        <c:v>6423.5199999999995</c:v>
                      </c:pt>
                      <c:pt idx="79">
                        <c:v>6528.4299999999994</c:v>
                      </c:pt>
                      <c:pt idx="80">
                        <c:v>6634.73</c:v>
                      </c:pt>
                      <c:pt idx="81">
                        <c:v>6738.4</c:v>
                      </c:pt>
                      <c:pt idx="82">
                        <c:v>6840.8499999999995</c:v>
                      </c:pt>
                      <c:pt idx="83">
                        <c:v>6930.07</c:v>
                      </c:pt>
                      <c:pt idx="84">
                        <c:v>7019.03</c:v>
                      </c:pt>
                      <c:pt idx="85">
                        <c:v>7124.4</c:v>
                      </c:pt>
                      <c:pt idx="86">
                        <c:v>7226.62</c:v>
                      </c:pt>
                      <c:pt idx="87">
                        <c:v>7328.39</c:v>
                      </c:pt>
                      <c:pt idx="88">
                        <c:v>7426.22</c:v>
                      </c:pt>
                      <c:pt idx="89">
                        <c:v>7532.95</c:v>
                      </c:pt>
                      <c:pt idx="90">
                        <c:v>7620.53</c:v>
                      </c:pt>
                      <c:pt idx="91">
                        <c:v>7733.8499999999995</c:v>
                      </c:pt>
                      <c:pt idx="92">
                        <c:v>7848.829999999999</c:v>
                      </c:pt>
                      <c:pt idx="93">
                        <c:v>7963.9799999999987</c:v>
                      </c:pt>
                      <c:pt idx="94">
                        <c:v>8074.9599999999982</c:v>
                      </c:pt>
                      <c:pt idx="95">
                        <c:v>8188.9299999999985</c:v>
                      </c:pt>
                      <c:pt idx="96">
                        <c:v>8296.8899999999976</c:v>
                      </c:pt>
                      <c:pt idx="97">
                        <c:v>8406.3299999999981</c:v>
                      </c:pt>
                      <c:pt idx="98">
                        <c:v>8504.6799999999985</c:v>
                      </c:pt>
                      <c:pt idx="99">
                        <c:v>8614.0499999999993</c:v>
                      </c:pt>
                      <c:pt idx="100">
                        <c:v>8719.4</c:v>
                      </c:pt>
                      <c:pt idx="101">
                        <c:v>8817.7099999999991</c:v>
                      </c:pt>
                      <c:pt idx="102">
                        <c:v>8917.16</c:v>
                      </c:pt>
                      <c:pt idx="103">
                        <c:v>9022.64</c:v>
                      </c:pt>
                      <c:pt idx="104">
                        <c:v>9133.2799999999988</c:v>
                      </c:pt>
                      <c:pt idx="105">
                        <c:v>9248.6999999999989</c:v>
                      </c:pt>
                      <c:pt idx="106">
                        <c:v>9363.57</c:v>
                      </c:pt>
                      <c:pt idx="107">
                        <c:v>9478.67</c:v>
                      </c:pt>
                      <c:pt idx="108">
                        <c:v>9594.0400000000009</c:v>
                      </c:pt>
                      <c:pt idx="109">
                        <c:v>9709.02</c:v>
                      </c:pt>
                      <c:pt idx="110">
                        <c:v>9822.8100000000013</c:v>
                      </c:pt>
                      <c:pt idx="111">
                        <c:v>9917.1800000000021</c:v>
                      </c:pt>
                      <c:pt idx="112">
                        <c:v>10009.140000000001</c:v>
                      </c:pt>
                      <c:pt idx="113">
                        <c:v>10111.590000000002</c:v>
                      </c:pt>
                      <c:pt idx="114">
                        <c:v>10197.630000000003</c:v>
                      </c:pt>
                      <c:pt idx="115">
                        <c:v>10283.000000000004</c:v>
                      </c:pt>
                      <c:pt idx="116">
                        <c:v>10372.770000000004</c:v>
                      </c:pt>
                      <c:pt idx="117">
                        <c:v>10460.250000000004</c:v>
                      </c:pt>
                      <c:pt idx="118">
                        <c:v>10544.970000000003</c:v>
                      </c:pt>
                      <c:pt idx="119">
                        <c:v>10621.190000000002</c:v>
                      </c:pt>
                      <c:pt idx="120">
                        <c:v>10706.520000000002</c:v>
                      </c:pt>
                      <c:pt idx="121">
                        <c:v>10792.650000000001</c:v>
                      </c:pt>
                      <c:pt idx="122">
                        <c:v>10881.050000000001</c:v>
                      </c:pt>
                      <c:pt idx="123">
                        <c:v>10965.550000000001</c:v>
                      </c:pt>
                      <c:pt idx="124">
                        <c:v>11054.720000000001</c:v>
                      </c:pt>
                      <c:pt idx="125">
                        <c:v>11139.980000000001</c:v>
                      </c:pt>
                      <c:pt idx="126">
                        <c:v>11222.310000000001</c:v>
                      </c:pt>
                      <c:pt idx="127">
                        <c:v>11309.04</c:v>
                      </c:pt>
                      <c:pt idx="128">
                        <c:v>11387.710000000001</c:v>
                      </c:pt>
                      <c:pt idx="129">
                        <c:v>11468.390000000001</c:v>
                      </c:pt>
                      <c:pt idx="130">
                        <c:v>11547.510000000002</c:v>
                      </c:pt>
                      <c:pt idx="131">
                        <c:v>11627.040000000003</c:v>
                      </c:pt>
                      <c:pt idx="132">
                        <c:v>11704.950000000003</c:v>
                      </c:pt>
                      <c:pt idx="133">
                        <c:v>11779.400000000003</c:v>
                      </c:pt>
                      <c:pt idx="134">
                        <c:v>11852.460000000003</c:v>
                      </c:pt>
                      <c:pt idx="135">
                        <c:v>11925.800000000003</c:v>
                      </c:pt>
                      <c:pt idx="136">
                        <c:v>11999.380000000003</c:v>
                      </c:pt>
                      <c:pt idx="137">
                        <c:v>12073.350000000002</c:v>
                      </c:pt>
                      <c:pt idx="138">
                        <c:v>12142.440000000002</c:v>
                      </c:pt>
                      <c:pt idx="139">
                        <c:v>12214.370000000003</c:v>
                      </c:pt>
                      <c:pt idx="140">
                        <c:v>12284.770000000002</c:v>
                      </c:pt>
                      <c:pt idx="141">
                        <c:v>12354.870000000003</c:v>
                      </c:pt>
                      <c:pt idx="142">
                        <c:v>12418.760000000002</c:v>
                      </c:pt>
                      <c:pt idx="143">
                        <c:v>12488.620000000003</c:v>
                      </c:pt>
                      <c:pt idx="144">
                        <c:v>12556.090000000002</c:v>
                      </c:pt>
                      <c:pt idx="145">
                        <c:v>12626.440000000002</c:v>
                      </c:pt>
                      <c:pt idx="146">
                        <c:v>12695.010000000002</c:v>
                      </c:pt>
                      <c:pt idx="147">
                        <c:v>12766.010000000002</c:v>
                      </c:pt>
                      <c:pt idx="148">
                        <c:v>12827.830000000002</c:v>
                      </c:pt>
                      <c:pt idx="149">
                        <c:v>12888.510000000002</c:v>
                      </c:pt>
                      <c:pt idx="150">
                        <c:v>12939.540000000003</c:v>
                      </c:pt>
                      <c:pt idx="151">
                        <c:v>13002.010000000002</c:v>
                      </c:pt>
                      <c:pt idx="152">
                        <c:v>13069.720000000001</c:v>
                      </c:pt>
                      <c:pt idx="153">
                        <c:v>13150.78</c:v>
                      </c:pt>
                      <c:pt idx="154">
                        <c:v>13242.84</c:v>
                      </c:pt>
                      <c:pt idx="155">
                        <c:v>13327.79</c:v>
                      </c:pt>
                      <c:pt idx="156">
                        <c:v>13416.570000000002</c:v>
                      </c:pt>
                      <c:pt idx="157">
                        <c:v>13512.400000000001</c:v>
                      </c:pt>
                      <c:pt idx="158">
                        <c:v>13606.600000000002</c:v>
                      </c:pt>
                      <c:pt idx="159">
                        <c:v>13703.630000000003</c:v>
                      </c:pt>
                      <c:pt idx="160">
                        <c:v>13779.880000000003</c:v>
                      </c:pt>
                      <c:pt idx="161">
                        <c:v>13855.100000000002</c:v>
                      </c:pt>
                      <c:pt idx="162">
                        <c:v>13939.540000000003</c:v>
                      </c:pt>
                      <c:pt idx="163">
                        <c:v>14019.300000000003</c:v>
                      </c:pt>
                      <c:pt idx="164">
                        <c:v>14099.290000000003</c:v>
                      </c:pt>
                      <c:pt idx="165">
                        <c:v>14182.950000000003</c:v>
                      </c:pt>
                      <c:pt idx="166">
                        <c:v>14267.140000000003</c:v>
                      </c:pt>
                      <c:pt idx="167">
                        <c:v>14341.810000000003</c:v>
                      </c:pt>
                      <c:pt idx="168">
                        <c:v>14416.890000000003</c:v>
                      </c:pt>
                      <c:pt idx="169">
                        <c:v>14480.330000000004</c:v>
                      </c:pt>
                      <c:pt idx="170">
                        <c:v>14536.010000000004</c:v>
                      </c:pt>
                      <c:pt idx="171">
                        <c:v>14596.810000000003</c:v>
                      </c:pt>
                      <c:pt idx="172">
                        <c:v>14658.060000000003</c:v>
                      </c:pt>
                      <c:pt idx="173">
                        <c:v>14723.520000000002</c:v>
                      </c:pt>
                      <c:pt idx="174">
                        <c:v>14789.130000000003</c:v>
                      </c:pt>
                      <c:pt idx="175">
                        <c:v>14857.490000000003</c:v>
                      </c:pt>
                      <c:pt idx="176">
                        <c:v>14934.700000000003</c:v>
                      </c:pt>
                      <c:pt idx="177">
                        <c:v>15013.090000000002</c:v>
                      </c:pt>
                      <c:pt idx="178">
                        <c:v>15089.860000000002</c:v>
                      </c:pt>
                      <c:pt idx="179">
                        <c:v>15168.350000000002</c:v>
                      </c:pt>
                      <c:pt idx="180">
                        <c:v>15251.070000000002</c:v>
                      </c:pt>
                      <c:pt idx="181">
                        <c:v>15330.550000000001</c:v>
                      </c:pt>
                    </c:numCache>
                  </c:numRef>
                </c:val>
                <c:smooth val="0"/>
                <c:extLst xmlns:c15="http://schemas.microsoft.com/office/drawing/2012/chart">
                  <c:ext xmlns:c16="http://schemas.microsoft.com/office/drawing/2014/chart" uri="{C3380CC4-5D6E-409C-BE32-E72D297353CC}">
                    <c16:uniqueId val="{00000001-92FC-463C-A4DC-AFCB589FC051}"/>
                  </c:ext>
                </c:extLst>
              </c15:ser>
            </c15:filteredLineSeries>
          </c:ext>
        </c:extLst>
      </c:lineChart>
      <c:dateAx>
        <c:axId val="655180768"/>
        <c:scaling>
          <c:orientation val="minMax"/>
        </c:scaling>
        <c:delete val="0"/>
        <c:axPos val="b"/>
        <c:numFmt formatCode="d\-m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655167808"/>
        <c:crosses val="autoZero"/>
        <c:auto val="1"/>
        <c:lblOffset val="100"/>
        <c:baseTimeUnit val="days"/>
      </c:dateAx>
      <c:valAx>
        <c:axId val="6551678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r>
                  <a:rPr lang="en-GB">
                    <a:latin typeface="Tenorite" panose="00000500000000000000" pitchFamily="2" charset="0"/>
                  </a:rPr>
                  <a:t>mcm/d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655180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a:latin typeface="Tenorite" panose="00000500000000000000" pitchFamily="2" charset="0"/>
              </a:rPr>
              <a:t>LNG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2"/>
          <c:order val="2"/>
          <c:tx>
            <c:strRef>
              <c:f>'LNG Figure 30 &amp; 31'!$F$3</c:f>
              <c:strCache>
                <c:ptCount val="1"/>
                <c:pt idx="0">
                  <c:v> 2024/25</c:v>
                </c:pt>
              </c:strCache>
            </c:strRef>
          </c:tx>
          <c:spPr>
            <a:ln w="28575" cap="rnd">
              <a:solidFill>
                <a:schemeClr val="accent3"/>
              </a:solidFill>
              <a:round/>
            </a:ln>
            <a:effectLst/>
          </c:spPr>
          <c:marker>
            <c:symbol val="none"/>
          </c:marker>
          <c:cat>
            <c:numRef>
              <c:f>'LNG Figure 30 &amp; 31'!$C$4:$C$186</c:f>
              <c:numCache>
                <c:formatCode>d\-mmm</c:formatCode>
                <c:ptCount val="183"/>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f>'LNG Figure 30 &amp; 31'!$F$4:$F$186</c:f>
              <c:numCache>
                <c:formatCode>0</c:formatCode>
                <c:ptCount val="183"/>
                <c:pt idx="0">
                  <c:v>29.7</c:v>
                </c:pt>
                <c:pt idx="1">
                  <c:v>59.9</c:v>
                </c:pt>
                <c:pt idx="2">
                  <c:v>90</c:v>
                </c:pt>
                <c:pt idx="3">
                  <c:v>120.1</c:v>
                </c:pt>
                <c:pt idx="4">
                  <c:v>134.6</c:v>
                </c:pt>
                <c:pt idx="5">
                  <c:v>147.1</c:v>
                </c:pt>
                <c:pt idx="6">
                  <c:v>159.5</c:v>
                </c:pt>
                <c:pt idx="7">
                  <c:v>168.6</c:v>
                </c:pt>
                <c:pt idx="8">
                  <c:v>177.6</c:v>
                </c:pt>
                <c:pt idx="9">
                  <c:v>186.5</c:v>
                </c:pt>
                <c:pt idx="10">
                  <c:v>195.4</c:v>
                </c:pt>
                <c:pt idx="11">
                  <c:v>216.8</c:v>
                </c:pt>
                <c:pt idx="12">
                  <c:v>238.20000000000002</c:v>
                </c:pt>
                <c:pt idx="13">
                  <c:v>273.3</c:v>
                </c:pt>
                <c:pt idx="14">
                  <c:v>280.90000000000003</c:v>
                </c:pt>
                <c:pt idx="15">
                  <c:v>291.70000000000005</c:v>
                </c:pt>
                <c:pt idx="16">
                  <c:v>300.50000000000006</c:v>
                </c:pt>
                <c:pt idx="17">
                  <c:v>309.30000000000007</c:v>
                </c:pt>
                <c:pt idx="18">
                  <c:v>316.60000000000008</c:v>
                </c:pt>
                <c:pt idx="19">
                  <c:v>323.90000000000009</c:v>
                </c:pt>
                <c:pt idx="20">
                  <c:v>332.7000000000001</c:v>
                </c:pt>
                <c:pt idx="21">
                  <c:v>338.30000000000013</c:v>
                </c:pt>
                <c:pt idx="22">
                  <c:v>343.40000000000015</c:v>
                </c:pt>
                <c:pt idx="23">
                  <c:v>348.50000000000017</c:v>
                </c:pt>
                <c:pt idx="24">
                  <c:v>357.90000000000015</c:v>
                </c:pt>
                <c:pt idx="25">
                  <c:v>367.00000000000017</c:v>
                </c:pt>
                <c:pt idx="26">
                  <c:v>378.70000000000016</c:v>
                </c:pt>
                <c:pt idx="27">
                  <c:v>391.10000000000014</c:v>
                </c:pt>
                <c:pt idx="28">
                  <c:v>405.70000000000016</c:v>
                </c:pt>
                <c:pt idx="29">
                  <c:v>422.70000000000016</c:v>
                </c:pt>
                <c:pt idx="30">
                  <c:v>442.30000000000018</c:v>
                </c:pt>
                <c:pt idx="31">
                  <c:v>464.4000000000002</c:v>
                </c:pt>
                <c:pt idx="32">
                  <c:v>484.80000000000018</c:v>
                </c:pt>
                <c:pt idx="33">
                  <c:v>505.30000000000018</c:v>
                </c:pt>
                <c:pt idx="34">
                  <c:v>543.30000000000018</c:v>
                </c:pt>
                <c:pt idx="35">
                  <c:v>586.4000000000002</c:v>
                </c:pt>
                <c:pt idx="36">
                  <c:v>616.60000000000025</c:v>
                </c:pt>
                <c:pt idx="37">
                  <c:v>650.9000000000002</c:v>
                </c:pt>
                <c:pt idx="38">
                  <c:v>689.70000000000016</c:v>
                </c:pt>
                <c:pt idx="39">
                  <c:v>711.80000000000018</c:v>
                </c:pt>
                <c:pt idx="40">
                  <c:v>733.20000000000016</c:v>
                </c:pt>
                <c:pt idx="41">
                  <c:v>749.60000000000014</c:v>
                </c:pt>
                <c:pt idx="42">
                  <c:v>773.40000000000009</c:v>
                </c:pt>
                <c:pt idx="43">
                  <c:v>793.80000000000007</c:v>
                </c:pt>
                <c:pt idx="44">
                  <c:v>823.80000000000007</c:v>
                </c:pt>
                <c:pt idx="45">
                  <c:v>859.30000000000007</c:v>
                </c:pt>
                <c:pt idx="46">
                  <c:v>896.6</c:v>
                </c:pt>
                <c:pt idx="47">
                  <c:v>933.80000000000007</c:v>
                </c:pt>
                <c:pt idx="48">
                  <c:v>1001.7</c:v>
                </c:pt>
                <c:pt idx="49">
                  <c:v>1075</c:v>
                </c:pt>
                <c:pt idx="50">
                  <c:v>1149.8</c:v>
                </c:pt>
                <c:pt idx="51">
                  <c:v>1224.5</c:v>
                </c:pt>
                <c:pt idx="52">
                  <c:v>1297.5999999999999</c:v>
                </c:pt>
                <c:pt idx="53">
                  <c:v>1347</c:v>
                </c:pt>
                <c:pt idx="54">
                  <c:v>1395.1</c:v>
                </c:pt>
                <c:pt idx="55">
                  <c:v>1463.1999999999998</c:v>
                </c:pt>
                <c:pt idx="56">
                  <c:v>1528.3999999999999</c:v>
                </c:pt>
                <c:pt idx="57">
                  <c:v>1595.1</c:v>
                </c:pt>
                <c:pt idx="58">
                  <c:v>1672.3</c:v>
                </c:pt>
                <c:pt idx="59">
                  <c:v>1741</c:v>
                </c:pt>
                <c:pt idx="60">
                  <c:v>1779.2</c:v>
                </c:pt>
                <c:pt idx="61">
                  <c:v>1825.6000000000001</c:v>
                </c:pt>
                <c:pt idx="62">
                  <c:v>1889.6000000000001</c:v>
                </c:pt>
                <c:pt idx="63">
                  <c:v>1957.8000000000002</c:v>
                </c:pt>
                <c:pt idx="64">
                  <c:v>2025.0000000000002</c:v>
                </c:pt>
                <c:pt idx="65">
                  <c:v>2088.9</c:v>
                </c:pt>
                <c:pt idx="66">
                  <c:v>2146.5</c:v>
                </c:pt>
                <c:pt idx="67">
                  <c:v>2196.4</c:v>
                </c:pt>
                <c:pt idx="68">
                  <c:v>2253.1</c:v>
                </c:pt>
                <c:pt idx="69">
                  <c:v>2349.9</c:v>
                </c:pt>
                <c:pt idx="70">
                  <c:v>2450.8000000000002</c:v>
                </c:pt>
                <c:pt idx="71">
                  <c:v>2551</c:v>
                </c:pt>
                <c:pt idx="72">
                  <c:v>2652.6</c:v>
                </c:pt>
                <c:pt idx="73">
                  <c:v>2752.1</c:v>
                </c:pt>
                <c:pt idx="74">
                  <c:v>2830.7999999999997</c:v>
                </c:pt>
                <c:pt idx="75">
                  <c:v>2905.6</c:v>
                </c:pt>
                <c:pt idx="76">
                  <c:v>2959.7999999999997</c:v>
                </c:pt>
                <c:pt idx="77">
                  <c:v>3011.8999999999996</c:v>
                </c:pt>
                <c:pt idx="78">
                  <c:v>3063.0999999999995</c:v>
                </c:pt>
                <c:pt idx="79">
                  <c:v>3112.6999999999994</c:v>
                </c:pt>
                <c:pt idx="80">
                  <c:v>3165.9999999999995</c:v>
                </c:pt>
                <c:pt idx="81">
                  <c:v>3214.1999999999994</c:v>
                </c:pt>
                <c:pt idx="82">
                  <c:v>3263.2999999999993</c:v>
                </c:pt>
                <c:pt idx="83">
                  <c:v>3301.8999999999992</c:v>
                </c:pt>
                <c:pt idx="84">
                  <c:v>3331.599999999999</c:v>
                </c:pt>
                <c:pt idx="85">
                  <c:v>3358.9999999999991</c:v>
                </c:pt>
                <c:pt idx="86">
                  <c:v>3381.2999999999993</c:v>
                </c:pt>
                <c:pt idx="87">
                  <c:v>3422.0999999999995</c:v>
                </c:pt>
                <c:pt idx="88">
                  <c:v>3462.8999999999996</c:v>
                </c:pt>
                <c:pt idx="89">
                  <c:v>3502.8999999999996</c:v>
                </c:pt>
                <c:pt idx="90">
                  <c:v>3549.7</c:v>
                </c:pt>
                <c:pt idx="91">
                  <c:v>3592.1</c:v>
                </c:pt>
                <c:pt idx="92">
                  <c:v>3654</c:v>
                </c:pt>
                <c:pt idx="93">
                  <c:v>3723</c:v>
                </c:pt>
                <c:pt idx="94">
                  <c:v>3794.6</c:v>
                </c:pt>
                <c:pt idx="95">
                  <c:v>3866.7</c:v>
                </c:pt>
                <c:pt idx="96">
                  <c:v>3931.7999999999997</c:v>
                </c:pt>
                <c:pt idx="97">
                  <c:v>4002.9999999999995</c:v>
                </c:pt>
                <c:pt idx="98">
                  <c:v>4080.7999999999997</c:v>
                </c:pt>
                <c:pt idx="99">
                  <c:v>4163.2999999999993</c:v>
                </c:pt>
                <c:pt idx="100">
                  <c:v>4245.0999999999995</c:v>
                </c:pt>
                <c:pt idx="101">
                  <c:v>4340.0999999999995</c:v>
                </c:pt>
                <c:pt idx="102">
                  <c:v>4416.7999999999993</c:v>
                </c:pt>
                <c:pt idx="103">
                  <c:v>4492.3999999999996</c:v>
                </c:pt>
                <c:pt idx="104">
                  <c:v>4570.5</c:v>
                </c:pt>
                <c:pt idx="105">
                  <c:v>4639.8</c:v>
                </c:pt>
                <c:pt idx="106">
                  <c:v>4717.6000000000004</c:v>
                </c:pt>
                <c:pt idx="107">
                  <c:v>4790.9000000000005</c:v>
                </c:pt>
                <c:pt idx="108">
                  <c:v>4857.1000000000004</c:v>
                </c:pt>
                <c:pt idx="109">
                  <c:v>4921.4000000000005</c:v>
                </c:pt>
                <c:pt idx="110">
                  <c:v>4985.6000000000004</c:v>
                </c:pt>
                <c:pt idx="111">
                  <c:v>5073.4000000000005</c:v>
                </c:pt>
                <c:pt idx="112">
                  <c:v>5143.4000000000005</c:v>
                </c:pt>
                <c:pt idx="113">
                  <c:v>5215.3</c:v>
                </c:pt>
                <c:pt idx="114">
                  <c:v>5277.7</c:v>
                </c:pt>
                <c:pt idx="115">
                  <c:v>5339.9</c:v>
                </c:pt>
                <c:pt idx="116">
                  <c:v>5406.7</c:v>
                </c:pt>
                <c:pt idx="117">
                  <c:v>5468.3</c:v>
                </c:pt>
                <c:pt idx="118">
                  <c:v>5525.1</c:v>
                </c:pt>
                <c:pt idx="119">
                  <c:v>5574.5</c:v>
                </c:pt>
                <c:pt idx="120">
                  <c:v>5623.4</c:v>
                </c:pt>
                <c:pt idx="121">
                  <c:v>5685.5999999999995</c:v>
                </c:pt>
                <c:pt idx="122">
                  <c:v>5750.7</c:v>
                </c:pt>
                <c:pt idx="123">
                  <c:v>5807.4</c:v>
                </c:pt>
                <c:pt idx="124">
                  <c:v>5869.7999999999993</c:v>
                </c:pt>
                <c:pt idx="125">
                  <c:v>5950.2999999999993</c:v>
                </c:pt>
                <c:pt idx="126">
                  <c:v>6019.7999999999993</c:v>
                </c:pt>
                <c:pt idx="127">
                  <c:v>6099.0999999999995</c:v>
                </c:pt>
                <c:pt idx="128">
                  <c:v>6184.2</c:v>
                </c:pt>
                <c:pt idx="129">
                  <c:v>6267.7</c:v>
                </c:pt>
                <c:pt idx="130">
                  <c:v>6352.9</c:v>
                </c:pt>
                <c:pt idx="131">
                  <c:v>6438</c:v>
                </c:pt>
                <c:pt idx="132">
                  <c:v>6530.4</c:v>
                </c:pt>
                <c:pt idx="133">
                  <c:v>6623.5</c:v>
                </c:pt>
                <c:pt idx="134">
                  <c:v>6732.1</c:v>
                </c:pt>
                <c:pt idx="135">
                  <c:v>6835</c:v>
                </c:pt>
                <c:pt idx="136">
                  <c:v>6938</c:v>
                </c:pt>
                <c:pt idx="137">
                  <c:v>7023.5</c:v>
                </c:pt>
                <c:pt idx="138">
                  <c:v>7108.9</c:v>
                </c:pt>
                <c:pt idx="139">
                  <c:v>7203.4</c:v>
                </c:pt>
                <c:pt idx="140">
                  <c:v>7288.7999999999993</c:v>
                </c:pt>
                <c:pt idx="141">
                  <c:v>7367.4</c:v>
                </c:pt>
                <c:pt idx="142">
                  <c:v>7440.9</c:v>
                </c:pt>
                <c:pt idx="143">
                  <c:v>7518.2</c:v>
                </c:pt>
                <c:pt idx="144">
                  <c:v>7571.5</c:v>
                </c:pt>
                <c:pt idx="145">
                  <c:v>7638.5</c:v>
                </c:pt>
                <c:pt idx="146">
                  <c:v>7728</c:v>
                </c:pt>
                <c:pt idx="147">
                  <c:v>7819.9</c:v>
                </c:pt>
                <c:pt idx="148">
                  <c:v>7906.9</c:v>
                </c:pt>
                <c:pt idx="149">
                  <c:v>7991</c:v>
                </c:pt>
                <c:pt idx="150">
                  <c:v>8078.2</c:v>
                </c:pt>
                <c:pt idx="151">
                  <c:v>8138.4</c:v>
                </c:pt>
                <c:pt idx="152">
                  <c:v>8197.2999999999993</c:v>
                </c:pt>
                <c:pt idx="153">
                  <c:v>8267.5</c:v>
                </c:pt>
                <c:pt idx="154">
                  <c:v>8336.4</c:v>
                </c:pt>
                <c:pt idx="155">
                  <c:v>8403.2999999999993</c:v>
                </c:pt>
                <c:pt idx="156">
                  <c:v>8468.0999999999985</c:v>
                </c:pt>
                <c:pt idx="157">
                  <c:v>8537.3999999999978</c:v>
                </c:pt>
                <c:pt idx="158">
                  <c:v>8580.2999999999975</c:v>
                </c:pt>
                <c:pt idx="159">
                  <c:v>8623.1999999999971</c:v>
                </c:pt>
                <c:pt idx="160">
                  <c:v>8679.4999999999964</c:v>
                </c:pt>
                <c:pt idx="161">
                  <c:v>8744.4999999999964</c:v>
                </c:pt>
                <c:pt idx="162">
                  <c:v>8810.0999999999967</c:v>
                </c:pt>
                <c:pt idx="163">
                  <c:v>8877.4999999999964</c:v>
                </c:pt>
                <c:pt idx="164">
                  <c:v>8946.4999999999964</c:v>
                </c:pt>
                <c:pt idx="165">
                  <c:v>8997.7999999999956</c:v>
                </c:pt>
                <c:pt idx="166">
                  <c:v>9048.9999999999964</c:v>
                </c:pt>
                <c:pt idx="167">
                  <c:v>9119.899999999996</c:v>
                </c:pt>
                <c:pt idx="168">
                  <c:v>9184.9999999999964</c:v>
                </c:pt>
                <c:pt idx="169">
                  <c:v>9245.4999999999964</c:v>
                </c:pt>
                <c:pt idx="170">
                  <c:v>9300.2999999999956</c:v>
                </c:pt>
                <c:pt idx="171">
                  <c:v>9355.0999999999949</c:v>
                </c:pt>
                <c:pt idx="172">
                  <c:v>9393.6999999999953</c:v>
                </c:pt>
                <c:pt idx="173">
                  <c:v>9432.1999999999953</c:v>
                </c:pt>
                <c:pt idx="174">
                  <c:v>9482.4999999999945</c:v>
                </c:pt>
                <c:pt idx="175">
                  <c:v>9527.0999999999949</c:v>
                </c:pt>
                <c:pt idx="176">
                  <c:v>9570.5999999999949</c:v>
                </c:pt>
                <c:pt idx="177">
                  <c:v>9614.9999999999945</c:v>
                </c:pt>
                <c:pt idx="178">
                  <c:v>9657.2999999999938</c:v>
                </c:pt>
                <c:pt idx="179">
                  <c:v>9693.9999999999945</c:v>
                </c:pt>
                <c:pt idx="180">
                  <c:v>9730.7999999999938</c:v>
                </c:pt>
                <c:pt idx="181">
                  <c:v>9767.9999999999945</c:v>
                </c:pt>
              </c:numCache>
            </c:numRef>
          </c:val>
          <c:smooth val="0"/>
          <c:extLst>
            <c:ext xmlns:c16="http://schemas.microsoft.com/office/drawing/2014/chart" uri="{C3380CC4-5D6E-409C-BE32-E72D297353CC}">
              <c16:uniqueId val="{00000000-0A32-48B6-916E-42F1F326B312}"/>
            </c:ext>
          </c:extLst>
        </c:ser>
        <c:ser>
          <c:idx val="3"/>
          <c:order val="3"/>
          <c:tx>
            <c:strRef>
              <c:f>'LNG Figure 30 &amp; 31'!$G$3</c:f>
              <c:strCache>
                <c:ptCount val="1"/>
                <c:pt idx="0">
                  <c:v> 2025/26</c:v>
                </c:pt>
              </c:strCache>
            </c:strRef>
          </c:tx>
          <c:spPr>
            <a:ln w="28575" cap="rnd">
              <a:solidFill>
                <a:schemeClr val="accent4"/>
              </a:solidFill>
              <a:round/>
            </a:ln>
            <a:effectLst/>
          </c:spPr>
          <c:marker>
            <c:symbol val="none"/>
          </c:marker>
          <c:cat>
            <c:numRef>
              <c:f>'LNG Figure 30 &amp; 31'!$C$4:$C$186</c:f>
              <c:numCache>
                <c:formatCode>d\-mmm</c:formatCode>
                <c:ptCount val="183"/>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f>'LNG Figure 30 &amp; 31'!$G$4:$G$186</c:f>
              <c:numCache>
                <c:formatCode>0</c:formatCode>
                <c:ptCount val="183"/>
                <c:pt idx="0">
                  <c:v>7.77</c:v>
                </c:pt>
                <c:pt idx="1">
                  <c:v>12.82</c:v>
                </c:pt>
                <c:pt idx="2">
                  <c:v>17.88</c:v>
                </c:pt>
                <c:pt idx="3">
                  <c:v>22.939999999999998</c:v>
                </c:pt>
                <c:pt idx="4">
                  <c:v>27.999999999999996</c:v>
                </c:pt>
                <c:pt idx="5">
                  <c:v>33.059999999999995</c:v>
                </c:pt>
                <c:pt idx="6">
                  <c:v>38.139999999999993</c:v>
                </c:pt>
                <c:pt idx="7">
                  <c:v>50.039999999999992</c:v>
                </c:pt>
                <c:pt idx="8">
                  <c:v>64.569999999999993</c:v>
                </c:pt>
                <c:pt idx="9">
                  <c:v>86.52</c:v>
                </c:pt>
                <c:pt idx="10">
                  <c:v>98.75</c:v>
                </c:pt>
                <c:pt idx="11">
                  <c:v>110.59</c:v>
                </c:pt>
                <c:pt idx="12">
                  <c:v>148.77000000000001</c:v>
                </c:pt>
                <c:pt idx="13">
                  <c:v>190.52</c:v>
                </c:pt>
                <c:pt idx="14">
                  <c:v>230.36</c:v>
                </c:pt>
                <c:pt idx="15">
                  <c:v>269.88</c:v>
                </c:pt>
                <c:pt idx="16">
                  <c:v>312.45999999999998</c:v>
                </c:pt>
                <c:pt idx="17">
                  <c:v>333.24</c:v>
                </c:pt>
                <c:pt idx="18">
                  <c:v>353.93</c:v>
                </c:pt>
                <c:pt idx="19">
                  <c:v>392.82</c:v>
                </c:pt>
                <c:pt idx="20">
                  <c:v>427.15</c:v>
                </c:pt>
                <c:pt idx="21">
                  <c:v>467.99</c:v>
                </c:pt>
                <c:pt idx="22">
                  <c:v>505.2</c:v>
                </c:pt>
                <c:pt idx="23">
                  <c:v>545.29999999999995</c:v>
                </c:pt>
                <c:pt idx="24">
                  <c:v>567.1099999999999</c:v>
                </c:pt>
                <c:pt idx="25">
                  <c:v>589.49999999999989</c:v>
                </c:pt>
                <c:pt idx="26">
                  <c:v>621.28999999999985</c:v>
                </c:pt>
                <c:pt idx="27">
                  <c:v>653.44999999999982</c:v>
                </c:pt>
                <c:pt idx="28">
                  <c:v>682.3499999999998</c:v>
                </c:pt>
                <c:pt idx="29">
                  <c:v>712.3499999999998</c:v>
                </c:pt>
                <c:pt idx="30">
                  <c:v>732.05999999999983</c:v>
                </c:pt>
                <c:pt idx="31">
                  <c:v>781.52999999999986</c:v>
                </c:pt>
                <c:pt idx="32">
                  <c:v>831.06999999999982</c:v>
                </c:pt>
                <c:pt idx="33">
                  <c:v>886.16999999999985</c:v>
                </c:pt>
                <c:pt idx="34">
                  <c:v>937.80999999999983</c:v>
                </c:pt>
                <c:pt idx="35">
                  <c:v>986.31999999999982</c:v>
                </c:pt>
                <c:pt idx="36">
                  <c:v>1035.6899999999998</c:v>
                </c:pt>
                <c:pt idx="37">
                  <c:v>1077.5399999999997</c:v>
                </c:pt>
                <c:pt idx="38">
                  <c:v>1114.7499999999998</c:v>
                </c:pt>
                <c:pt idx="39">
                  <c:v>1152.0799999999997</c:v>
                </c:pt>
                <c:pt idx="40">
                  <c:v>1209.5299999999997</c:v>
                </c:pt>
                <c:pt idx="41">
                  <c:v>1259.2599999999998</c:v>
                </c:pt>
                <c:pt idx="42">
                  <c:v>1300.3699999999997</c:v>
                </c:pt>
                <c:pt idx="43">
                  <c:v>1334.5299999999997</c:v>
                </c:pt>
                <c:pt idx="44">
                  <c:v>1375.8899999999996</c:v>
                </c:pt>
                <c:pt idx="45">
                  <c:v>1419.9699999999996</c:v>
                </c:pt>
                <c:pt idx="46">
                  <c:v>1464.9499999999996</c:v>
                </c:pt>
                <c:pt idx="47">
                  <c:v>1543.0699999999997</c:v>
                </c:pt>
                <c:pt idx="48">
                  <c:v>1624.4299999999996</c:v>
                </c:pt>
                <c:pt idx="49">
                  <c:v>1709.2899999999995</c:v>
                </c:pt>
                <c:pt idx="50">
                  <c:v>1806.9699999999996</c:v>
                </c:pt>
                <c:pt idx="51">
                  <c:v>1903.2499999999995</c:v>
                </c:pt>
                <c:pt idx="52">
                  <c:v>1963.3099999999995</c:v>
                </c:pt>
                <c:pt idx="53">
                  <c:v>2020.9699999999996</c:v>
                </c:pt>
                <c:pt idx="54">
                  <c:v>2088.2099999999996</c:v>
                </c:pt>
                <c:pt idx="55">
                  <c:v>2168.8199999999997</c:v>
                </c:pt>
                <c:pt idx="56">
                  <c:v>2250.9399999999996</c:v>
                </c:pt>
                <c:pt idx="57">
                  <c:v>2300.2999999999997</c:v>
                </c:pt>
                <c:pt idx="58">
                  <c:v>2344.16</c:v>
                </c:pt>
                <c:pt idx="59">
                  <c:v>2389.6799999999998</c:v>
                </c:pt>
                <c:pt idx="60">
                  <c:v>2435.33</c:v>
                </c:pt>
                <c:pt idx="61">
                  <c:v>2500.48</c:v>
                </c:pt>
                <c:pt idx="62">
                  <c:v>2570.19</c:v>
                </c:pt>
                <c:pt idx="63">
                  <c:v>2651.9700000000003</c:v>
                </c:pt>
                <c:pt idx="64">
                  <c:v>2732.4800000000005</c:v>
                </c:pt>
                <c:pt idx="65">
                  <c:v>2801.1900000000005</c:v>
                </c:pt>
                <c:pt idx="66">
                  <c:v>2833.7800000000007</c:v>
                </c:pt>
                <c:pt idx="67">
                  <c:v>2866.3800000000006</c:v>
                </c:pt>
                <c:pt idx="68">
                  <c:v>2917.1500000000005</c:v>
                </c:pt>
                <c:pt idx="69">
                  <c:v>2953.6000000000004</c:v>
                </c:pt>
                <c:pt idx="70">
                  <c:v>2993.32</c:v>
                </c:pt>
                <c:pt idx="71">
                  <c:v>3046.34</c:v>
                </c:pt>
                <c:pt idx="72">
                  <c:v>3101.54</c:v>
                </c:pt>
                <c:pt idx="73">
                  <c:v>3152.27</c:v>
                </c:pt>
                <c:pt idx="74">
                  <c:v>3199.37</c:v>
                </c:pt>
                <c:pt idx="75">
                  <c:v>3254.0899999999997</c:v>
                </c:pt>
                <c:pt idx="76">
                  <c:v>3316.16</c:v>
                </c:pt>
                <c:pt idx="77">
                  <c:v>3370.5499999999997</c:v>
                </c:pt>
                <c:pt idx="78">
                  <c:v>3408.47</c:v>
                </c:pt>
                <c:pt idx="79">
                  <c:v>3452.3599999999997</c:v>
                </c:pt>
                <c:pt idx="80">
                  <c:v>3489.3499999999995</c:v>
                </c:pt>
                <c:pt idx="81">
                  <c:v>3526.3399999999992</c:v>
                </c:pt>
                <c:pt idx="82">
                  <c:v>3592.3999999999992</c:v>
                </c:pt>
                <c:pt idx="83">
                  <c:v>3658.7499999999991</c:v>
                </c:pt>
                <c:pt idx="84">
                  <c:v>3723.9799999999991</c:v>
                </c:pt>
                <c:pt idx="85">
                  <c:v>3777.9499999999989</c:v>
                </c:pt>
                <c:pt idx="86">
                  <c:v>3831.9299999999989</c:v>
                </c:pt>
                <c:pt idx="87">
                  <c:v>3885.9999999999991</c:v>
                </c:pt>
                <c:pt idx="88">
                  <c:v>3940.3199999999993</c:v>
                </c:pt>
                <c:pt idx="89">
                  <c:v>4008.4999999999991</c:v>
                </c:pt>
                <c:pt idx="90">
                  <c:v>4083.4699999999989</c:v>
                </c:pt>
                <c:pt idx="91">
                  <c:v>4143.1099999999988</c:v>
                </c:pt>
                <c:pt idx="92">
                  <c:v>4204.5999999999985</c:v>
                </c:pt>
                <c:pt idx="93">
                  <c:v>4278.1899999999987</c:v>
                </c:pt>
                <c:pt idx="94">
                  <c:v>4366.6599999999989</c:v>
                </c:pt>
                <c:pt idx="95">
                  <c:v>4461.9699999999993</c:v>
                </c:pt>
                <c:pt idx="96">
                  <c:v>4588.7699999999995</c:v>
                </c:pt>
                <c:pt idx="97">
                  <c:v>4712.8599999999997</c:v>
                </c:pt>
                <c:pt idx="98">
                  <c:v>4839.03</c:v>
                </c:pt>
                <c:pt idx="99">
                  <c:v>4970.59</c:v>
                </c:pt>
                <c:pt idx="100">
                  <c:v>5081.82</c:v>
                </c:pt>
                <c:pt idx="101">
                  <c:v>5180.1799999999994</c:v>
                </c:pt>
                <c:pt idx="102">
                  <c:v>5280.49</c:v>
                </c:pt>
                <c:pt idx="103">
                  <c:v>5363.63</c:v>
                </c:pt>
                <c:pt idx="104">
                  <c:v>5443.36</c:v>
                </c:pt>
                <c:pt idx="105">
                  <c:v>5519.86</c:v>
                </c:pt>
                <c:pt idx="106">
                  <c:v>5603.11</c:v>
                </c:pt>
                <c:pt idx="107">
                  <c:v>5683.4</c:v>
                </c:pt>
                <c:pt idx="108">
                  <c:v>5748.96</c:v>
                </c:pt>
                <c:pt idx="109">
                  <c:v>5814.08</c:v>
                </c:pt>
                <c:pt idx="110">
                  <c:v>5905.42</c:v>
                </c:pt>
                <c:pt idx="111">
                  <c:v>5998.36</c:v>
                </c:pt>
                <c:pt idx="112">
                  <c:v>6082.53</c:v>
                </c:pt>
                <c:pt idx="113">
                  <c:v>6159.82</c:v>
                </c:pt>
                <c:pt idx="114">
                  <c:v>6252.2599999999993</c:v>
                </c:pt>
                <c:pt idx="115">
                  <c:v>6335.4</c:v>
                </c:pt>
                <c:pt idx="116">
                  <c:v>6419.9699999999993</c:v>
                </c:pt>
                <c:pt idx="117">
                  <c:v>6532.5399999999991</c:v>
                </c:pt>
                <c:pt idx="118">
                  <c:v>6621.579999999999</c:v>
                </c:pt>
                <c:pt idx="119">
                  <c:v>6731.1599999999989</c:v>
                </c:pt>
                <c:pt idx="120">
                  <c:v>6836.1599999999989</c:v>
                </c:pt>
                <c:pt idx="121">
                  <c:v>6910.7399999999989</c:v>
                </c:pt>
                <c:pt idx="122">
                  <c:v>6991.7299999999987</c:v>
                </c:pt>
                <c:pt idx="123">
                  <c:v>7080.0399999999991</c:v>
                </c:pt>
                <c:pt idx="124">
                  <c:v>7177.9199999999992</c:v>
                </c:pt>
                <c:pt idx="125">
                  <c:v>7278.5199999999995</c:v>
                </c:pt>
                <c:pt idx="126">
                  <c:v>7381.53</c:v>
                </c:pt>
                <c:pt idx="127">
                  <c:v>7475.71</c:v>
                </c:pt>
                <c:pt idx="128">
                  <c:v>7566.77</c:v>
                </c:pt>
                <c:pt idx="129">
                  <c:v>7670.4100000000008</c:v>
                </c:pt>
                <c:pt idx="130">
                  <c:v>7773.6900000000005</c:v>
                </c:pt>
                <c:pt idx="131">
                  <c:v>7883.0400000000009</c:v>
                </c:pt>
                <c:pt idx="132">
                  <c:v>7995.0300000000007</c:v>
                </c:pt>
                <c:pt idx="133">
                  <c:v>8101.130000000001</c:v>
                </c:pt>
                <c:pt idx="134">
                  <c:v>8210.6600000000017</c:v>
                </c:pt>
                <c:pt idx="135">
                  <c:v>8322.6800000000021</c:v>
                </c:pt>
                <c:pt idx="136">
                  <c:v>8429.8200000000015</c:v>
                </c:pt>
                <c:pt idx="137">
                  <c:v>8535.3900000000012</c:v>
                </c:pt>
                <c:pt idx="138">
                  <c:v>8641.9000000000015</c:v>
                </c:pt>
                <c:pt idx="139">
                  <c:v>8735.7700000000023</c:v>
                </c:pt>
                <c:pt idx="140">
                  <c:v>8850.720000000003</c:v>
                </c:pt>
                <c:pt idx="141">
                  <c:v>8962.4000000000033</c:v>
                </c:pt>
                <c:pt idx="142">
                  <c:v>9047.100000000004</c:v>
                </c:pt>
                <c:pt idx="143">
                  <c:v>9097.7500000000036</c:v>
                </c:pt>
                <c:pt idx="144">
                  <c:v>9148.4200000000037</c:v>
                </c:pt>
                <c:pt idx="145">
                  <c:v>9218.0400000000045</c:v>
                </c:pt>
                <c:pt idx="146">
                  <c:v>9287.7200000000048</c:v>
                </c:pt>
                <c:pt idx="147">
                  <c:v>9365.1100000000042</c:v>
                </c:pt>
                <c:pt idx="148">
                  <c:v>9439.5200000000041</c:v>
                </c:pt>
                <c:pt idx="149">
                  <c:v>9516.9300000000039</c:v>
                </c:pt>
                <c:pt idx="150">
                  <c:v>9591.6200000000044</c:v>
                </c:pt>
                <c:pt idx="151">
                  <c:v>9639.980000000005</c:v>
                </c:pt>
                <c:pt idx="152">
                  <c:v>9696.1700000000055</c:v>
                </c:pt>
                <c:pt idx="153">
                  <c:v>9761.360000000006</c:v>
                </c:pt>
                <c:pt idx="154">
                  <c:v>9815.9200000000055</c:v>
                </c:pt>
                <c:pt idx="155">
                  <c:v>9875.5400000000063</c:v>
                </c:pt>
                <c:pt idx="156">
                  <c:v>9938.4700000000066</c:v>
                </c:pt>
                <c:pt idx="157">
                  <c:v>9996.8100000000068</c:v>
                </c:pt>
                <c:pt idx="158">
                  <c:v>10055.180000000008</c:v>
                </c:pt>
                <c:pt idx="159">
                  <c:v>10105.080000000007</c:v>
                </c:pt>
                <c:pt idx="160">
                  <c:v>10155.000000000007</c:v>
                </c:pt>
                <c:pt idx="161">
                  <c:v>10202.510000000007</c:v>
                </c:pt>
                <c:pt idx="162">
                  <c:v>10250.680000000008</c:v>
                </c:pt>
                <c:pt idx="163">
                  <c:v>10309.250000000007</c:v>
                </c:pt>
                <c:pt idx="164">
                  <c:v>10358.550000000007</c:v>
                </c:pt>
                <c:pt idx="165">
                  <c:v>10408.210000000006</c:v>
                </c:pt>
                <c:pt idx="166">
                  <c:v>10465.590000000006</c:v>
                </c:pt>
                <c:pt idx="167">
                  <c:v>10510.930000000006</c:v>
                </c:pt>
                <c:pt idx="168">
                  <c:v>10550.800000000007</c:v>
                </c:pt>
                <c:pt idx="169">
                  <c:v>10600.700000000006</c:v>
                </c:pt>
                <c:pt idx="170">
                  <c:v>10659.770000000006</c:v>
                </c:pt>
                <c:pt idx="171">
                  <c:v>10713.420000000006</c:v>
                </c:pt>
                <c:pt idx="172">
                  <c:v>10766.760000000006</c:v>
                </c:pt>
                <c:pt idx="173">
                  <c:v>10830.280000000006</c:v>
                </c:pt>
                <c:pt idx="174">
                  <c:v>10890.450000000006</c:v>
                </c:pt>
                <c:pt idx="175">
                  <c:v>10956.250000000005</c:v>
                </c:pt>
                <c:pt idx="176">
                  <c:v>11008.520000000006</c:v>
                </c:pt>
                <c:pt idx="177">
                  <c:v>11054.340000000006</c:v>
                </c:pt>
                <c:pt idx="178">
                  <c:v>11099.710000000006</c:v>
                </c:pt>
                <c:pt idx="179">
                  <c:v>11144.560000000007</c:v>
                </c:pt>
                <c:pt idx="180">
                  <c:v>11193.810000000007</c:v>
                </c:pt>
                <c:pt idx="181">
                  <c:v>11238.210000000006</c:v>
                </c:pt>
              </c:numCache>
            </c:numRef>
          </c:val>
          <c:smooth val="0"/>
          <c:extLst>
            <c:ext xmlns:c16="http://schemas.microsoft.com/office/drawing/2014/chart" uri="{C3380CC4-5D6E-409C-BE32-E72D297353CC}">
              <c16:uniqueId val="{00000001-0A32-48B6-916E-42F1F326B312}"/>
            </c:ext>
          </c:extLst>
        </c:ser>
        <c:dLbls>
          <c:showLegendKey val="0"/>
          <c:showVal val="0"/>
          <c:showCatName val="0"/>
          <c:showSerName val="0"/>
          <c:showPercent val="0"/>
          <c:showBubbleSize val="0"/>
        </c:dLbls>
        <c:smooth val="0"/>
        <c:axId val="655166368"/>
        <c:axId val="655166848"/>
        <c:extLst>
          <c:ext xmlns:c15="http://schemas.microsoft.com/office/drawing/2012/chart" uri="{02D57815-91ED-43cb-92C2-25804820EDAC}">
            <c15:filteredLineSeries>
              <c15:ser>
                <c:idx val="0"/>
                <c:order val="0"/>
                <c:tx>
                  <c:strRef>
                    <c:extLst>
                      <c:ext uri="{02D57815-91ED-43cb-92C2-25804820EDAC}">
                        <c15:formulaRef>
                          <c15:sqref>'LNG Figure 30 &amp; 31'!$D$3</c15:sqref>
                        </c15:formulaRef>
                      </c:ext>
                    </c:extLst>
                    <c:strCache>
                      <c:ptCount val="1"/>
                      <c:pt idx="0">
                        <c:v>2024/25</c:v>
                      </c:pt>
                    </c:strCache>
                  </c:strRef>
                </c:tx>
                <c:spPr>
                  <a:ln w="28575" cap="rnd">
                    <a:solidFill>
                      <a:schemeClr val="accent1"/>
                    </a:solidFill>
                    <a:round/>
                  </a:ln>
                  <a:effectLst/>
                </c:spPr>
                <c:marker>
                  <c:symbol val="none"/>
                </c:marker>
                <c:cat>
                  <c:numRef>
                    <c:extLst>
                      <c:ext uri="{02D57815-91ED-43cb-92C2-25804820EDAC}">
                        <c15:formulaRef>
                          <c15:sqref>'LNG Figure 30 &amp; 31'!$C$4:$C$186</c15:sqref>
                        </c15:formulaRef>
                      </c:ext>
                    </c:extLst>
                    <c:numCache>
                      <c:formatCode>d\-mmm</c:formatCode>
                      <c:ptCount val="183"/>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extLst>
                      <c:ext uri="{02D57815-91ED-43cb-92C2-25804820EDAC}">
                        <c15:formulaRef>
                          <c15:sqref>'LNG Figure 30 &amp; 31'!$D$4:$D$186</c15:sqref>
                        </c15:formulaRef>
                      </c:ext>
                    </c:extLst>
                    <c:numCache>
                      <c:formatCode>0</c:formatCode>
                      <c:ptCount val="183"/>
                      <c:pt idx="0">
                        <c:v>29.7</c:v>
                      </c:pt>
                      <c:pt idx="1">
                        <c:v>30.2</c:v>
                      </c:pt>
                      <c:pt idx="2">
                        <c:v>30.1</c:v>
                      </c:pt>
                      <c:pt idx="3">
                        <c:v>30.1</c:v>
                      </c:pt>
                      <c:pt idx="4">
                        <c:v>14.5</c:v>
                      </c:pt>
                      <c:pt idx="5">
                        <c:v>12.5</c:v>
                      </c:pt>
                      <c:pt idx="6">
                        <c:v>12.4</c:v>
                      </c:pt>
                      <c:pt idx="7">
                        <c:v>9.1</c:v>
                      </c:pt>
                      <c:pt idx="8">
                        <c:v>9</c:v>
                      </c:pt>
                      <c:pt idx="9">
                        <c:v>8.9</c:v>
                      </c:pt>
                      <c:pt idx="10">
                        <c:v>8.9</c:v>
                      </c:pt>
                      <c:pt idx="11">
                        <c:v>21.4</c:v>
                      </c:pt>
                      <c:pt idx="12">
                        <c:v>21.4</c:v>
                      </c:pt>
                      <c:pt idx="13">
                        <c:v>35.1</c:v>
                      </c:pt>
                      <c:pt idx="14">
                        <c:v>7.6</c:v>
                      </c:pt>
                      <c:pt idx="15">
                        <c:v>10.8</c:v>
                      </c:pt>
                      <c:pt idx="16">
                        <c:v>8.8000000000000007</c:v>
                      </c:pt>
                      <c:pt idx="17">
                        <c:v>8.8000000000000007</c:v>
                      </c:pt>
                      <c:pt idx="18">
                        <c:v>7.3</c:v>
                      </c:pt>
                      <c:pt idx="19">
                        <c:v>7.3</c:v>
                      </c:pt>
                      <c:pt idx="20">
                        <c:v>8.8000000000000007</c:v>
                      </c:pt>
                      <c:pt idx="21">
                        <c:v>5.6</c:v>
                      </c:pt>
                      <c:pt idx="22">
                        <c:v>5.0999999999999996</c:v>
                      </c:pt>
                      <c:pt idx="23">
                        <c:v>5.0999999999999996</c:v>
                      </c:pt>
                      <c:pt idx="24">
                        <c:v>9.4</c:v>
                      </c:pt>
                      <c:pt idx="25">
                        <c:v>9.1</c:v>
                      </c:pt>
                      <c:pt idx="26">
                        <c:v>11.7</c:v>
                      </c:pt>
                      <c:pt idx="27">
                        <c:v>12.4</c:v>
                      </c:pt>
                      <c:pt idx="28">
                        <c:v>14.6</c:v>
                      </c:pt>
                      <c:pt idx="29">
                        <c:v>17</c:v>
                      </c:pt>
                      <c:pt idx="30">
                        <c:v>19.600000000000001</c:v>
                      </c:pt>
                      <c:pt idx="31">
                        <c:v>22.1</c:v>
                      </c:pt>
                      <c:pt idx="32">
                        <c:v>20.399999999999999</c:v>
                      </c:pt>
                      <c:pt idx="33">
                        <c:v>20.5</c:v>
                      </c:pt>
                      <c:pt idx="34">
                        <c:v>38</c:v>
                      </c:pt>
                      <c:pt idx="35">
                        <c:v>43.1</c:v>
                      </c:pt>
                      <c:pt idx="36">
                        <c:v>30.2</c:v>
                      </c:pt>
                      <c:pt idx="37">
                        <c:v>34.299999999999997</c:v>
                      </c:pt>
                      <c:pt idx="38">
                        <c:v>38.799999999999997</c:v>
                      </c:pt>
                      <c:pt idx="39">
                        <c:v>22.1</c:v>
                      </c:pt>
                      <c:pt idx="40">
                        <c:v>21.4</c:v>
                      </c:pt>
                      <c:pt idx="41">
                        <c:v>16.399999999999999</c:v>
                      </c:pt>
                      <c:pt idx="42">
                        <c:v>23.8</c:v>
                      </c:pt>
                      <c:pt idx="43">
                        <c:v>20.399999999999999</c:v>
                      </c:pt>
                      <c:pt idx="44">
                        <c:v>30</c:v>
                      </c:pt>
                      <c:pt idx="45">
                        <c:v>35.5</c:v>
                      </c:pt>
                      <c:pt idx="46">
                        <c:v>37.299999999999997</c:v>
                      </c:pt>
                      <c:pt idx="47">
                        <c:v>37.200000000000003</c:v>
                      </c:pt>
                      <c:pt idx="48">
                        <c:v>67.900000000000006</c:v>
                      </c:pt>
                      <c:pt idx="49">
                        <c:v>73.3</c:v>
                      </c:pt>
                      <c:pt idx="50">
                        <c:v>74.8</c:v>
                      </c:pt>
                      <c:pt idx="51">
                        <c:v>74.7</c:v>
                      </c:pt>
                      <c:pt idx="52">
                        <c:v>73.099999999999994</c:v>
                      </c:pt>
                      <c:pt idx="53">
                        <c:v>49.4</c:v>
                      </c:pt>
                      <c:pt idx="54">
                        <c:v>48.1</c:v>
                      </c:pt>
                      <c:pt idx="55">
                        <c:v>68.099999999999994</c:v>
                      </c:pt>
                      <c:pt idx="56">
                        <c:v>65.2</c:v>
                      </c:pt>
                      <c:pt idx="57">
                        <c:v>66.7</c:v>
                      </c:pt>
                      <c:pt idx="58">
                        <c:v>77.2</c:v>
                      </c:pt>
                      <c:pt idx="59">
                        <c:v>68.7</c:v>
                      </c:pt>
                      <c:pt idx="60">
                        <c:v>38.200000000000003</c:v>
                      </c:pt>
                      <c:pt idx="61">
                        <c:v>46.4</c:v>
                      </c:pt>
                      <c:pt idx="62">
                        <c:v>64</c:v>
                      </c:pt>
                      <c:pt idx="63">
                        <c:v>68.2</c:v>
                      </c:pt>
                      <c:pt idx="64">
                        <c:v>67.2</c:v>
                      </c:pt>
                      <c:pt idx="65">
                        <c:v>63.9</c:v>
                      </c:pt>
                      <c:pt idx="66">
                        <c:v>57.6</c:v>
                      </c:pt>
                      <c:pt idx="67">
                        <c:v>49.9</c:v>
                      </c:pt>
                      <c:pt idx="68">
                        <c:v>56.7</c:v>
                      </c:pt>
                      <c:pt idx="69">
                        <c:v>96.8</c:v>
                      </c:pt>
                      <c:pt idx="70">
                        <c:v>100.9</c:v>
                      </c:pt>
                      <c:pt idx="71">
                        <c:v>100.2</c:v>
                      </c:pt>
                      <c:pt idx="72">
                        <c:v>101.6</c:v>
                      </c:pt>
                      <c:pt idx="73">
                        <c:v>99.5</c:v>
                      </c:pt>
                      <c:pt idx="74">
                        <c:v>78.7</c:v>
                      </c:pt>
                      <c:pt idx="75">
                        <c:v>74.8</c:v>
                      </c:pt>
                      <c:pt idx="76">
                        <c:v>54.2</c:v>
                      </c:pt>
                      <c:pt idx="77">
                        <c:v>52.1</c:v>
                      </c:pt>
                      <c:pt idx="78">
                        <c:v>51.2</c:v>
                      </c:pt>
                      <c:pt idx="79">
                        <c:v>49.6</c:v>
                      </c:pt>
                      <c:pt idx="80">
                        <c:v>53.3</c:v>
                      </c:pt>
                      <c:pt idx="81">
                        <c:v>48.2</c:v>
                      </c:pt>
                      <c:pt idx="82">
                        <c:v>49.1</c:v>
                      </c:pt>
                      <c:pt idx="83">
                        <c:v>38.6</c:v>
                      </c:pt>
                      <c:pt idx="84">
                        <c:v>29.7</c:v>
                      </c:pt>
                      <c:pt idx="85">
                        <c:v>27.4</c:v>
                      </c:pt>
                      <c:pt idx="86">
                        <c:v>22.3</c:v>
                      </c:pt>
                      <c:pt idx="87">
                        <c:v>40.799999999999997</c:v>
                      </c:pt>
                      <c:pt idx="88">
                        <c:v>40.799999999999997</c:v>
                      </c:pt>
                      <c:pt idx="89">
                        <c:v>40</c:v>
                      </c:pt>
                      <c:pt idx="90">
                        <c:v>46.8</c:v>
                      </c:pt>
                      <c:pt idx="91">
                        <c:v>42.4</c:v>
                      </c:pt>
                      <c:pt idx="92">
                        <c:v>61.9</c:v>
                      </c:pt>
                      <c:pt idx="93">
                        <c:v>69</c:v>
                      </c:pt>
                      <c:pt idx="94">
                        <c:v>71.599999999999994</c:v>
                      </c:pt>
                      <c:pt idx="95">
                        <c:v>72.099999999999994</c:v>
                      </c:pt>
                      <c:pt idx="96">
                        <c:v>65.099999999999994</c:v>
                      </c:pt>
                      <c:pt idx="97">
                        <c:v>71.2</c:v>
                      </c:pt>
                      <c:pt idx="98">
                        <c:v>77.8</c:v>
                      </c:pt>
                      <c:pt idx="99">
                        <c:v>82.5</c:v>
                      </c:pt>
                      <c:pt idx="100">
                        <c:v>81.8</c:v>
                      </c:pt>
                      <c:pt idx="101">
                        <c:v>95</c:v>
                      </c:pt>
                      <c:pt idx="102">
                        <c:v>76.7</c:v>
                      </c:pt>
                      <c:pt idx="103">
                        <c:v>75.599999999999994</c:v>
                      </c:pt>
                      <c:pt idx="104">
                        <c:v>78.099999999999994</c:v>
                      </c:pt>
                      <c:pt idx="105">
                        <c:v>69.3</c:v>
                      </c:pt>
                      <c:pt idx="106">
                        <c:v>77.8</c:v>
                      </c:pt>
                      <c:pt idx="107">
                        <c:v>73.3</c:v>
                      </c:pt>
                      <c:pt idx="108">
                        <c:v>66.2</c:v>
                      </c:pt>
                      <c:pt idx="109">
                        <c:v>64.3</c:v>
                      </c:pt>
                      <c:pt idx="110">
                        <c:v>64.2</c:v>
                      </c:pt>
                      <c:pt idx="111">
                        <c:v>87.8</c:v>
                      </c:pt>
                      <c:pt idx="112">
                        <c:v>70</c:v>
                      </c:pt>
                      <c:pt idx="113">
                        <c:v>71.900000000000006</c:v>
                      </c:pt>
                      <c:pt idx="114">
                        <c:v>62.4</c:v>
                      </c:pt>
                      <c:pt idx="115">
                        <c:v>62.2</c:v>
                      </c:pt>
                      <c:pt idx="116">
                        <c:v>66.8</c:v>
                      </c:pt>
                      <c:pt idx="117">
                        <c:v>61.6</c:v>
                      </c:pt>
                      <c:pt idx="118">
                        <c:v>56.8</c:v>
                      </c:pt>
                      <c:pt idx="119">
                        <c:v>49.4</c:v>
                      </c:pt>
                      <c:pt idx="120">
                        <c:v>48.9</c:v>
                      </c:pt>
                      <c:pt idx="121">
                        <c:v>62.2</c:v>
                      </c:pt>
                      <c:pt idx="122">
                        <c:v>65.099999999999994</c:v>
                      </c:pt>
                      <c:pt idx="123">
                        <c:v>56.7</c:v>
                      </c:pt>
                      <c:pt idx="124">
                        <c:v>62.4</c:v>
                      </c:pt>
                      <c:pt idx="125">
                        <c:v>80.5</c:v>
                      </c:pt>
                      <c:pt idx="126">
                        <c:v>69.5</c:v>
                      </c:pt>
                      <c:pt idx="127">
                        <c:v>79.3</c:v>
                      </c:pt>
                      <c:pt idx="128">
                        <c:v>85.1</c:v>
                      </c:pt>
                      <c:pt idx="129">
                        <c:v>83.5</c:v>
                      </c:pt>
                      <c:pt idx="130">
                        <c:v>85.2</c:v>
                      </c:pt>
                      <c:pt idx="131">
                        <c:v>85.1</c:v>
                      </c:pt>
                      <c:pt idx="132">
                        <c:v>92.4</c:v>
                      </c:pt>
                      <c:pt idx="133">
                        <c:v>93.1</c:v>
                      </c:pt>
                      <c:pt idx="134">
                        <c:v>108.6</c:v>
                      </c:pt>
                      <c:pt idx="135">
                        <c:v>102.9</c:v>
                      </c:pt>
                      <c:pt idx="136">
                        <c:v>103</c:v>
                      </c:pt>
                      <c:pt idx="137">
                        <c:v>85.5</c:v>
                      </c:pt>
                      <c:pt idx="138">
                        <c:v>85.4</c:v>
                      </c:pt>
                      <c:pt idx="139">
                        <c:v>94.5</c:v>
                      </c:pt>
                      <c:pt idx="140">
                        <c:v>85.4</c:v>
                      </c:pt>
                      <c:pt idx="141">
                        <c:v>78.599999999999994</c:v>
                      </c:pt>
                      <c:pt idx="142">
                        <c:v>73.5</c:v>
                      </c:pt>
                      <c:pt idx="143">
                        <c:v>77.3</c:v>
                      </c:pt>
                      <c:pt idx="144">
                        <c:v>53.3</c:v>
                      </c:pt>
                      <c:pt idx="145">
                        <c:v>67</c:v>
                      </c:pt>
                      <c:pt idx="146">
                        <c:v>89.5</c:v>
                      </c:pt>
                      <c:pt idx="147">
                        <c:v>91.9</c:v>
                      </c:pt>
                      <c:pt idx="148">
                        <c:v>87</c:v>
                      </c:pt>
                      <c:pt idx="149">
                        <c:v>84.1</c:v>
                      </c:pt>
                      <c:pt idx="150">
                        <c:v>87.2</c:v>
                      </c:pt>
                      <c:pt idx="151">
                        <c:v>60.2</c:v>
                      </c:pt>
                      <c:pt idx="152">
                        <c:v>58.9</c:v>
                      </c:pt>
                      <c:pt idx="153">
                        <c:v>70.2</c:v>
                      </c:pt>
                      <c:pt idx="154">
                        <c:v>68.900000000000006</c:v>
                      </c:pt>
                      <c:pt idx="155">
                        <c:v>66.900000000000006</c:v>
                      </c:pt>
                      <c:pt idx="156">
                        <c:v>64.8</c:v>
                      </c:pt>
                      <c:pt idx="157">
                        <c:v>69.3</c:v>
                      </c:pt>
                      <c:pt idx="158">
                        <c:v>42.9</c:v>
                      </c:pt>
                      <c:pt idx="159">
                        <c:v>42.9</c:v>
                      </c:pt>
                      <c:pt idx="160">
                        <c:v>56.3</c:v>
                      </c:pt>
                      <c:pt idx="161">
                        <c:v>65</c:v>
                      </c:pt>
                      <c:pt idx="162">
                        <c:v>65.599999999999994</c:v>
                      </c:pt>
                      <c:pt idx="163">
                        <c:v>67.400000000000006</c:v>
                      </c:pt>
                      <c:pt idx="164">
                        <c:v>69</c:v>
                      </c:pt>
                      <c:pt idx="165">
                        <c:v>51.3</c:v>
                      </c:pt>
                      <c:pt idx="166">
                        <c:v>51.2</c:v>
                      </c:pt>
                      <c:pt idx="167">
                        <c:v>70.900000000000006</c:v>
                      </c:pt>
                      <c:pt idx="168">
                        <c:v>65.099999999999994</c:v>
                      </c:pt>
                      <c:pt idx="169">
                        <c:v>60.5</c:v>
                      </c:pt>
                      <c:pt idx="170">
                        <c:v>54.8</c:v>
                      </c:pt>
                      <c:pt idx="171">
                        <c:v>54.8</c:v>
                      </c:pt>
                      <c:pt idx="172">
                        <c:v>38.6</c:v>
                      </c:pt>
                      <c:pt idx="173">
                        <c:v>38.5</c:v>
                      </c:pt>
                      <c:pt idx="174">
                        <c:v>50.3</c:v>
                      </c:pt>
                      <c:pt idx="175">
                        <c:v>44.6</c:v>
                      </c:pt>
                      <c:pt idx="176">
                        <c:v>43.5</c:v>
                      </c:pt>
                      <c:pt idx="177">
                        <c:v>44.4</c:v>
                      </c:pt>
                      <c:pt idx="178">
                        <c:v>42.3</c:v>
                      </c:pt>
                      <c:pt idx="179">
                        <c:v>36.700000000000003</c:v>
                      </c:pt>
                      <c:pt idx="180">
                        <c:v>36.799999999999997</c:v>
                      </c:pt>
                      <c:pt idx="181">
                        <c:v>37.200000000000003</c:v>
                      </c:pt>
                    </c:numCache>
                  </c:numRef>
                </c:val>
                <c:smooth val="0"/>
                <c:extLst>
                  <c:ext xmlns:c16="http://schemas.microsoft.com/office/drawing/2014/chart" uri="{C3380CC4-5D6E-409C-BE32-E72D297353CC}">
                    <c16:uniqueId val="{00000002-0A32-48B6-916E-42F1F326B312}"/>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'LNG Figure 30 &amp; 31'!$E$3</c15:sqref>
                        </c15:formulaRef>
                      </c:ext>
                    </c:extLst>
                    <c:strCache>
                      <c:ptCount val="1"/>
                      <c:pt idx="0">
                        <c:v>2025/26</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'LNG Figure 30 &amp; 31'!$C$4:$C$186</c15:sqref>
                        </c15:formulaRef>
                      </c:ext>
                    </c:extLst>
                    <c:numCache>
                      <c:formatCode>d\-mmm</c:formatCode>
                      <c:ptCount val="183"/>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extLst xmlns:c15="http://schemas.microsoft.com/office/drawing/2012/chart">
                      <c:ext xmlns:c15="http://schemas.microsoft.com/office/drawing/2012/chart" uri="{02D57815-91ED-43cb-92C2-25804820EDAC}">
                        <c15:formulaRef>
                          <c15:sqref>'LNG Figure 30 &amp; 31'!$E$4:$E$186</c15:sqref>
                        </c15:formulaRef>
                      </c:ext>
                    </c:extLst>
                    <c:numCache>
                      <c:formatCode>0</c:formatCode>
                      <c:ptCount val="183"/>
                      <c:pt idx="0">
                        <c:v>7.77</c:v>
                      </c:pt>
                      <c:pt idx="1">
                        <c:v>5.05</c:v>
                      </c:pt>
                      <c:pt idx="2">
                        <c:v>5.0599999999999996</c:v>
                      </c:pt>
                      <c:pt idx="3">
                        <c:v>5.0599999999999996</c:v>
                      </c:pt>
                      <c:pt idx="4">
                        <c:v>5.0599999999999996</c:v>
                      </c:pt>
                      <c:pt idx="5">
                        <c:v>5.0599999999999996</c:v>
                      </c:pt>
                      <c:pt idx="6">
                        <c:v>5.08</c:v>
                      </c:pt>
                      <c:pt idx="7">
                        <c:v>11.9</c:v>
                      </c:pt>
                      <c:pt idx="8">
                        <c:v>14.53</c:v>
                      </c:pt>
                      <c:pt idx="9">
                        <c:v>21.95</c:v>
                      </c:pt>
                      <c:pt idx="10">
                        <c:v>12.23</c:v>
                      </c:pt>
                      <c:pt idx="11">
                        <c:v>11.84</c:v>
                      </c:pt>
                      <c:pt idx="12">
                        <c:v>38.18</c:v>
                      </c:pt>
                      <c:pt idx="13">
                        <c:v>41.75</c:v>
                      </c:pt>
                      <c:pt idx="14">
                        <c:v>39.840000000000003</c:v>
                      </c:pt>
                      <c:pt idx="15">
                        <c:v>39.520000000000003</c:v>
                      </c:pt>
                      <c:pt idx="16">
                        <c:v>42.58</c:v>
                      </c:pt>
                      <c:pt idx="17">
                        <c:v>20.78</c:v>
                      </c:pt>
                      <c:pt idx="18">
                        <c:v>20.69</c:v>
                      </c:pt>
                      <c:pt idx="19">
                        <c:v>38.89</c:v>
                      </c:pt>
                      <c:pt idx="20">
                        <c:v>34.33</c:v>
                      </c:pt>
                      <c:pt idx="21">
                        <c:v>40.840000000000003</c:v>
                      </c:pt>
                      <c:pt idx="22">
                        <c:v>37.21</c:v>
                      </c:pt>
                      <c:pt idx="23">
                        <c:v>40.1</c:v>
                      </c:pt>
                      <c:pt idx="24">
                        <c:v>21.81</c:v>
                      </c:pt>
                      <c:pt idx="25">
                        <c:v>22.39</c:v>
                      </c:pt>
                      <c:pt idx="26">
                        <c:v>31.79</c:v>
                      </c:pt>
                      <c:pt idx="27">
                        <c:v>32.159999999999997</c:v>
                      </c:pt>
                      <c:pt idx="28">
                        <c:v>28.9</c:v>
                      </c:pt>
                      <c:pt idx="29">
                        <c:v>30</c:v>
                      </c:pt>
                      <c:pt idx="30">
                        <c:v>19.71</c:v>
                      </c:pt>
                      <c:pt idx="31">
                        <c:v>49.47</c:v>
                      </c:pt>
                      <c:pt idx="32">
                        <c:v>49.54</c:v>
                      </c:pt>
                      <c:pt idx="33">
                        <c:v>55.1</c:v>
                      </c:pt>
                      <c:pt idx="34">
                        <c:v>51.64</c:v>
                      </c:pt>
                      <c:pt idx="35">
                        <c:v>48.51</c:v>
                      </c:pt>
                      <c:pt idx="36">
                        <c:v>49.37</c:v>
                      </c:pt>
                      <c:pt idx="37">
                        <c:v>41.85</c:v>
                      </c:pt>
                      <c:pt idx="38">
                        <c:v>37.21</c:v>
                      </c:pt>
                      <c:pt idx="39">
                        <c:v>37.33</c:v>
                      </c:pt>
                      <c:pt idx="40">
                        <c:v>57.45</c:v>
                      </c:pt>
                      <c:pt idx="41">
                        <c:v>49.73</c:v>
                      </c:pt>
                      <c:pt idx="42">
                        <c:v>41.11</c:v>
                      </c:pt>
                      <c:pt idx="43">
                        <c:v>34.159999999999997</c:v>
                      </c:pt>
                      <c:pt idx="44">
                        <c:v>41.36</c:v>
                      </c:pt>
                      <c:pt idx="45">
                        <c:v>44.08</c:v>
                      </c:pt>
                      <c:pt idx="46">
                        <c:v>44.98</c:v>
                      </c:pt>
                      <c:pt idx="47">
                        <c:v>78.12</c:v>
                      </c:pt>
                      <c:pt idx="48">
                        <c:v>81.36</c:v>
                      </c:pt>
                      <c:pt idx="49">
                        <c:v>84.86</c:v>
                      </c:pt>
                      <c:pt idx="50">
                        <c:v>97.68</c:v>
                      </c:pt>
                      <c:pt idx="51">
                        <c:v>96.28</c:v>
                      </c:pt>
                      <c:pt idx="52">
                        <c:v>60.06</c:v>
                      </c:pt>
                      <c:pt idx="53">
                        <c:v>57.66</c:v>
                      </c:pt>
                      <c:pt idx="54">
                        <c:v>67.239999999999995</c:v>
                      </c:pt>
                      <c:pt idx="55">
                        <c:v>80.61</c:v>
                      </c:pt>
                      <c:pt idx="56">
                        <c:v>82.12</c:v>
                      </c:pt>
                      <c:pt idx="57">
                        <c:v>49.36</c:v>
                      </c:pt>
                      <c:pt idx="58">
                        <c:v>43.86</c:v>
                      </c:pt>
                      <c:pt idx="59">
                        <c:v>45.52</c:v>
                      </c:pt>
                      <c:pt idx="60">
                        <c:v>45.65</c:v>
                      </c:pt>
                      <c:pt idx="61">
                        <c:v>65.150000000000006</c:v>
                      </c:pt>
                      <c:pt idx="62">
                        <c:v>69.709999999999994</c:v>
                      </c:pt>
                      <c:pt idx="63">
                        <c:v>81.78</c:v>
                      </c:pt>
                      <c:pt idx="64">
                        <c:v>80.510000000000005</c:v>
                      </c:pt>
                      <c:pt idx="65">
                        <c:v>68.709999999999994</c:v>
                      </c:pt>
                      <c:pt idx="66">
                        <c:v>32.590000000000003</c:v>
                      </c:pt>
                      <c:pt idx="67">
                        <c:v>32.6</c:v>
                      </c:pt>
                      <c:pt idx="68">
                        <c:v>50.77</c:v>
                      </c:pt>
                      <c:pt idx="69">
                        <c:v>36.450000000000003</c:v>
                      </c:pt>
                      <c:pt idx="70">
                        <c:v>39.72</c:v>
                      </c:pt>
                      <c:pt idx="71">
                        <c:v>53.02</c:v>
                      </c:pt>
                      <c:pt idx="72">
                        <c:v>55.2</c:v>
                      </c:pt>
                      <c:pt idx="73">
                        <c:v>50.73</c:v>
                      </c:pt>
                      <c:pt idx="74">
                        <c:v>47.1</c:v>
                      </c:pt>
                      <c:pt idx="75">
                        <c:v>54.72</c:v>
                      </c:pt>
                      <c:pt idx="76">
                        <c:v>62.07</c:v>
                      </c:pt>
                      <c:pt idx="77">
                        <c:v>54.39</c:v>
                      </c:pt>
                      <c:pt idx="78">
                        <c:v>37.92</c:v>
                      </c:pt>
                      <c:pt idx="79">
                        <c:v>43.89</c:v>
                      </c:pt>
                      <c:pt idx="80">
                        <c:v>36.99</c:v>
                      </c:pt>
                      <c:pt idx="81">
                        <c:v>36.99</c:v>
                      </c:pt>
                      <c:pt idx="82">
                        <c:v>66.06</c:v>
                      </c:pt>
                      <c:pt idx="83">
                        <c:v>66.349999999999994</c:v>
                      </c:pt>
                      <c:pt idx="84">
                        <c:v>65.23</c:v>
                      </c:pt>
                      <c:pt idx="85">
                        <c:v>53.97</c:v>
                      </c:pt>
                      <c:pt idx="86">
                        <c:v>53.98</c:v>
                      </c:pt>
                      <c:pt idx="87">
                        <c:v>54.07</c:v>
                      </c:pt>
                      <c:pt idx="88">
                        <c:v>54.32</c:v>
                      </c:pt>
                      <c:pt idx="89">
                        <c:v>68.180000000000007</c:v>
                      </c:pt>
                      <c:pt idx="90">
                        <c:v>74.97</c:v>
                      </c:pt>
                      <c:pt idx="91">
                        <c:v>59.64</c:v>
                      </c:pt>
                      <c:pt idx="92">
                        <c:v>61.49</c:v>
                      </c:pt>
                      <c:pt idx="93">
                        <c:v>73.59</c:v>
                      </c:pt>
                      <c:pt idx="94">
                        <c:v>88.47</c:v>
                      </c:pt>
                      <c:pt idx="95">
                        <c:v>95.31</c:v>
                      </c:pt>
                      <c:pt idx="96">
                        <c:v>126.8</c:v>
                      </c:pt>
                      <c:pt idx="97">
                        <c:v>124.09</c:v>
                      </c:pt>
                      <c:pt idx="98">
                        <c:v>126.17</c:v>
                      </c:pt>
                      <c:pt idx="99">
                        <c:v>131.56</c:v>
                      </c:pt>
                      <c:pt idx="100">
                        <c:v>111.23</c:v>
                      </c:pt>
                      <c:pt idx="101">
                        <c:v>98.36</c:v>
                      </c:pt>
                      <c:pt idx="102">
                        <c:v>100.31</c:v>
                      </c:pt>
                      <c:pt idx="103">
                        <c:v>83.14</c:v>
                      </c:pt>
                      <c:pt idx="104">
                        <c:v>79.73</c:v>
                      </c:pt>
                      <c:pt idx="105">
                        <c:v>76.5</c:v>
                      </c:pt>
                      <c:pt idx="106">
                        <c:v>83.25</c:v>
                      </c:pt>
                      <c:pt idx="107">
                        <c:v>80.290000000000006</c:v>
                      </c:pt>
                      <c:pt idx="108">
                        <c:v>65.56</c:v>
                      </c:pt>
                      <c:pt idx="109">
                        <c:v>65.12</c:v>
                      </c:pt>
                      <c:pt idx="110">
                        <c:v>91.34</c:v>
                      </c:pt>
                      <c:pt idx="111">
                        <c:v>92.94</c:v>
                      </c:pt>
                      <c:pt idx="112">
                        <c:v>84.17</c:v>
                      </c:pt>
                      <c:pt idx="113">
                        <c:v>77.290000000000006</c:v>
                      </c:pt>
                      <c:pt idx="114">
                        <c:v>92.44</c:v>
                      </c:pt>
                      <c:pt idx="115">
                        <c:v>83.14</c:v>
                      </c:pt>
                      <c:pt idx="116">
                        <c:v>84.57</c:v>
                      </c:pt>
                      <c:pt idx="117">
                        <c:v>112.57</c:v>
                      </c:pt>
                      <c:pt idx="118">
                        <c:v>89.04</c:v>
                      </c:pt>
                      <c:pt idx="119">
                        <c:v>109.58</c:v>
                      </c:pt>
                      <c:pt idx="120">
                        <c:v>105</c:v>
                      </c:pt>
                      <c:pt idx="121">
                        <c:v>74.58</c:v>
                      </c:pt>
                      <c:pt idx="122">
                        <c:v>80.989999999999995</c:v>
                      </c:pt>
                      <c:pt idx="123">
                        <c:v>88.31</c:v>
                      </c:pt>
                      <c:pt idx="124">
                        <c:v>97.88</c:v>
                      </c:pt>
                      <c:pt idx="125">
                        <c:v>100.6</c:v>
                      </c:pt>
                      <c:pt idx="126">
                        <c:v>103.01</c:v>
                      </c:pt>
                      <c:pt idx="127">
                        <c:v>94.18</c:v>
                      </c:pt>
                      <c:pt idx="128">
                        <c:v>91.06</c:v>
                      </c:pt>
                      <c:pt idx="129">
                        <c:v>103.64</c:v>
                      </c:pt>
                      <c:pt idx="130">
                        <c:v>103.28</c:v>
                      </c:pt>
                      <c:pt idx="131">
                        <c:v>109.35</c:v>
                      </c:pt>
                      <c:pt idx="132">
                        <c:v>111.99</c:v>
                      </c:pt>
                      <c:pt idx="133">
                        <c:v>106.1</c:v>
                      </c:pt>
                      <c:pt idx="134">
                        <c:v>109.53</c:v>
                      </c:pt>
                      <c:pt idx="135">
                        <c:v>112.02</c:v>
                      </c:pt>
                      <c:pt idx="136">
                        <c:v>107.14</c:v>
                      </c:pt>
                      <c:pt idx="137">
                        <c:v>105.57</c:v>
                      </c:pt>
                      <c:pt idx="138">
                        <c:v>106.51</c:v>
                      </c:pt>
                      <c:pt idx="139">
                        <c:v>93.87</c:v>
                      </c:pt>
                      <c:pt idx="140">
                        <c:v>114.95</c:v>
                      </c:pt>
                      <c:pt idx="141">
                        <c:v>111.68</c:v>
                      </c:pt>
                      <c:pt idx="142">
                        <c:v>84.7</c:v>
                      </c:pt>
                      <c:pt idx="143">
                        <c:v>50.65</c:v>
                      </c:pt>
                      <c:pt idx="144">
                        <c:v>50.67</c:v>
                      </c:pt>
                      <c:pt idx="145">
                        <c:v>69.62</c:v>
                      </c:pt>
                      <c:pt idx="146">
                        <c:v>69.680000000000007</c:v>
                      </c:pt>
                      <c:pt idx="147">
                        <c:v>77.39</c:v>
                      </c:pt>
                      <c:pt idx="148">
                        <c:v>74.41</c:v>
                      </c:pt>
                      <c:pt idx="149">
                        <c:v>77.41</c:v>
                      </c:pt>
                      <c:pt idx="150">
                        <c:v>74.69</c:v>
                      </c:pt>
                      <c:pt idx="151">
                        <c:v>48.36</c:v>
                      </c:pt>
                      <c:pt idx="152">
                        <c:v>56.19</c:v>
                      </c:pt>
                      <c:pt idx="153">
                        <c:v>65.19</c:v>
                      </c:pt>
                      <c:pt idx="154">
                        <c:v>54.56</c:v>
                      </c:pt>
                      <c:pt idx="155">
                        <c:v>59.62</c:v>
                      </c:pt>
                      <c:pt idx="156">
                        <c:v>62.93</c:v>
                      </c:pt>
                      <c:pt idx="157">
                        <c:v>58.34</c:v>
                      </c:pt>
                      <c:pt idx="158">
                        <c:v>58.37</c:v>
                      </c:pt>
                      <c:pt idx="159">
                        <c:v>49.9</c:v>
                      </c:pt>
                      <c:pt idx="160">
                        <c:v>49.92</c:v>
                      </c:pt>
                      <c:pt idx="161">
                        <c:v>47.51</c:v>
                      </c:pt>
                      <c:pt idx="162">
                        <c:v>48.17</c:v>
                      </c:pt>
                      <c:pt idx="163">
                        <c:v>58.57</c:v>
                      </c:pt>
                      <c:pt idx="164">
                        <c:v>49.3</c:v>
                      </c:pt>
                      <c:pt idx="165">
                        <c:v>49.66</c:v>
                      </c:pt>
                      <c:pt idx="166">
                        <c:v>57.38</c:v>
                      </c:pt>
                      <c:pt idx="167">
                        <c:v>45.34</c:v>
                      </c:pt>
                      <c:pt idx="168">
                        <c:v>39.869999999999997</c:v>
                      </c:pt>
                      <c:pt idx="169">
                        <c:v>49.9</c:v>
                      </c:pt>
                      <c:pt idx="170">
                        <c:v>59.07</c:v>
                      </c:pt>
                      <c:pt idx="171">
                        <c:v>53.65</c:v>
                      </c:pt>
                      <c:pt idx="172">
                        <c:v>53.34</c:v>
                      </c:pt>
                      <c:pt idx="173">
                        <c:v>63.52</c:v>
                      </c:pt>
                      <c:pt idx="174">
                        <c:v>60.17</c:v>
                      </c:pt>
                      <c:pt idx="175">
                        <c:v>65.8</c:v>
                      </c:pt>
                      <c:pt idx="176">
                        <c:v>52.27</c:v>
                      </c:pt>
                      <c:pt idx="177">
                        <c:v>45.82</c:v>
                      </c:pt>
                      <c:pt idx="178">
                        <c:v>45.37</c:v>
                      </c:pt>
                      <c:pt idx="179">
                        <c:v>44.85</c:v>
                      </c:pt>
                      <c:pt idx="180">
                        <c:v>49.25</c:v>
                      </c:pt>
                      <c:pt idx="181">
                        <c:v>44.4</c:v>
                      </c:pt>
                    </c:numCache>
                  </c:numRef>
                </c:val>
                <c:smooth val="0"/>
                <c:extLst xmlns:c15="http://schemas.microsoft.com/office/drawing/2012/chart">
                  <c:ext xmlns:c16="http://schemas.microsoft.com/office/drawing/2014/chart" uri="{C3380CC4-5D6E-409C-BE32-E72D297353CC}">
                    <c16:uniqueId val="{00000003-0A32-48B6-916E-42F1F326B312}"/>
                  </c:ext>
                </c:extLst>
              </c15:ser>
            </c15:filteredLineSeries>
          </c:ext>
        </c:extLst>
      </c:lineChart>
      <c:dateAx>
        <c:axId val="655166368"/>
        <c:scaling>
          <c:orientation val="minMax"/>
        </c:scaling>
        <c:delete val="0"/>
        <c:axPos val="b"/>
        <c:numFmt formatCode="d\-m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655166848"/>
        <c:crosses val="autoZero"/>
        <c:auto val="1"/>
        <c:lblOffset val="100"/>
        <c:baseTimeUnit val="days"/>
      </c:dateAx>
      <c:valAx>
        <c:axId val="6551668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r>
                  <a:rPr lang="en-GB">
                    <a:latin typeface="Tenorite" panose="00000500000000000000" pitchFamily="2" charset="0"/>
                  </a:rPr>
                  <a:t>bcm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655166368"/>
        <c:crosses val="autoZero"/>
        <c:crossBetween val="between"/>
        <c:dispUnits>
          <c:builtInUnit val="thousands"/>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Tenorite" panose="00000500000000000000" pitchFamily="2" charset="0"/>
                <a:ea typeface="+mn-ea"/>
                <a:cs typeface="+mn-cs"/>
              </a:defRPr>
            </a:pPr>
            <a:r>
              <a:rPr lang="en-GB"/>
              <a:t>LNG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Tenorite" panose="00000500000000000000" pitchFamily="2" charset="0"/>
              <a:ea typeface="+mn-ea"/>
              <a:cs typeface="+mn-cs"/>
            </a:defRPr>
          </a:pPr>
          <a:endParaRPr lang="en-US"/>
        </a:p>
      </c:txPr>
    </c:title>
    <c:autoTitleDeleted val="0"/>
    <c:plotArea>
      <c:layout/>
      <c:lineChart>
        <c:grouping val="standard"/>
        <c:varyColors val="0"/>
        <c:ser>
          <c:idx val="0"/>
          <c:order val="0"/>
          <c:tx>
            <c:strRef>
              <c:f>'LNG Figure 30 &amp; 31'!$D$3</c:f>
              <c:strCache>
                <c:ptCount val="1"/>
                <c:pt idx="0">
                  <c:v>2024/25</c:v>
                </c:pt>
              </c:strCache>
              <c:extLst xmlns:c15="http://schemas.microsoft.com/office/drawing/2012/chart"/>
            </c:strRef>
          </c:tx>
          <c:spPr>
            <a:ln w="28575" cap="rnd">
              <a:solidFill>
                <a:schemeClr val="accent1"/>
              </a:solidFill>
              <a:round/>
            </a:ln>
            <a:effectLst/>
          </c:spPr>
          <c:marker>
            <c:symbol val="none"/>
          </c:marker>
          <c:cat>
            <c:numRef>
              <c:f>'LNG Figure 30 &amp; 31'!$C$4:$C$186</c:f>
              <c:numCache>
                <c:formatCode>d\-mmm</c:formatCode>
                <c:ptCount val="183"/>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extLst xmlns:c15="http://schemas.microsoft.com/office/drawing/2012/chart"/>
            </c:numRef>
          </c:cat>
          <c:val>
            <c:numRef>
              <c:f>'LNG Figure 30 &amp; 31'!$D$4:$D$186</c:f>
              <c:numCache>
                <c:formatCode>0</c:formatCode>
                <c:ptCount val="183"/>
                <c:pt idx="0">
                  <c:v>29.7</c:v>
                </c:pt>
                <c:pt idx="1">
                  <c:v>30.2</c:v>
                </c:pt>
                <c:pt idx="2">
                  <c:v>30.1</c:v>
                </c:pt>
                <c:pt idx="3">
                  <c:v>30.1</c:v>
                </c:pt>
                <c:pt idx="4">
                  <c:v>14.5</c:v>
                </c:pt>
                <c:pt idx="5">
                  <c:v>12.5</c:v>
                </c:pt>
                <c:pt idx="6">
                  <c:v>12.4</c:v>
                </c:pt>
                <c:pt idx="7">
                  <c:v>9.1</c:v>
                </c:pt>
                <c:pt idx="8">
                  <c:v>9</c:v>
                </c:pt>
                <c:pt idx="9">
                  <c:v>8.9</c:v>
                </c:pt>
                <c:pt idx="10">
                  <c:v>8.9</c:v>
                </c:pt>
                <c:pt idx="11">
                  <c:v>21.4</c:v>
                </c:pt>
                <c:pt idx="12">
                  <c:v>21.4</c:v>
                </c:pt>
                <c:pt idx="13">
                  <c:v>35.1</c:v>
                </c:pt>
                <c:pt idx="14">
                  <c:v>7.6</c:v>
                </c:pt>
                <c:pt idx="15">
                  <c:v>10.8</c:v>
                </c:pt>
                <c:pt idx="16">
                  <c:v>8.8000000000000007</c:v>
                </c:pt>
                <c:pt idx="17">
                  <c:v>8.8000000000000007</c:v>
                </c:pt>
                <c:pt idx="18">
                  <c:v>7.3</c:v>
                </c:pt>
                <c:pt idx="19">
                  <c:v>7.3</c:v>
                </c:pt>
                <c:pt idx="20">
                  <c:v>8.8000000000000007</c:v>
                </c:pt>
                <c:pt idx="21">
                  <c:v>5.6</c:v>
                </c:pt>
                <c:pt idx="22">
                  <c:v>5.0999999999999996</c:v>
                </c:pt>
                <c:pt idx="23">
                  <c:v>5.0999999999999996</c:v>
                </c:pt>
                <c:pt idx="24">
                  <c:v>9.4</c:v>
                </c:pt>
                <c:pt idx="25">
                  <c:v>9.1</c:v>
                </c:pt>
                <c:pt idx="26">
                  <c:v>11.7</c:v>
                </c:pt>
                <c:pt idx="27">
                  <c:v>12.4</c:v>
                </c:pt>
                <c:pt idx="28">
                  <c:v>14.6</c:v>
                </c:pt>
                <c:pt idx="29">
                  <c:v>17</c:v>
                </c:pt>
                <c:pt idx="30">
                  <c:v>19.600000000000001</c:v>
                </c:pt>
                <c:pt idx="31">
                  <c:v>22.1</c:v>
                </c:pt>
                <c:pt idx="32">
                  <c:v>20.399999999999999</c:v>
                </c:pt>
                <c:pt idx="33">
                  <c:v>20.5</c:v>
                </c:pt>
                <c:pt idx="34">
                  <c:v>38</c:v>
                </c:pt>
                <c:pt idx="35">
                  <c:v>43.1</c:v>
                </c:pt>
                <c:pt idx="36">
                  <c:v>30.2</c:v>
                </c:pt>
                <c:pt idx="37">
                  <c:v>34.299999999999997</c:v>
                </c:pt>
                <c:pt idx="38">
                  <c:v>38.799999999999997</c:v>
                </c:pt>
                <c:pt idx="39">
                  <c:v>22.1</c:v>
                </c:pt>
                <c:pt idx="40">
                  <c:v>21.4</c:v>
                </c:pt>
                <c:pt idx="41">
                  <c:v>16.399999999999999</c:v>
                </c:pt>
                <c:pt idx="42">
                  <c:v>23.8</c:v>
                </c:pt>
                <c:pt idx="43">
                  <c:v>20.399999999999999</c:v>
                </c:pt>
                <c:pt idx="44">
                  <c:v>30</c:v>
                </c:pt>
                <c:pt idx="45">
                  <c:v>35.5</c:v>
                </c:pt>
                <c:pt idx="46">
                  <c:v>37.299999999999997</c:v>
                </c:pt>
                <c:pt idx="47">
                  <c:v>37.200000000000003</c:v>
                </c:pt>
                <c:pt idx="48">
                  <c:v>67.900000000000006</c:v>
                </c:pt>
                <c:pt idx="49">
                  <c:v>73.3</c:v>
                </c:pt>
                <c:pt idx="50">
                  <c:v>74.8</c:v>
                </c:pt>
                <c:pt idx="51">
                  <c:v>74.7</c:v>
                </c:pt>
                <c:pt idx="52">
                  <c:v>73.099999999999994</c:v>
                </c:pt>
                <c:pt idx="53">
                  <c:v>49.4</c:v>
                </c:pt>
                <c:pt idx="54">
                  <c:v>48.1</c:v>
                </c:pt>
                <c:pt idx="55">
                  <c:v>68.099999999999994</c:v>
                </c:pt>
                <c:pt idx="56">
                  <c:v>65.2</c:v>
                </c:pt>
                <c:pt idx="57">
                  <c:v>66.7</c:v>
                </c:pt>
                <c:pt idx="58">
                  <c:v>77.2</c:v>
                </c:pt>
                <c:pt idx="59">
                  <c:v>68.7</c:v>
                </c:pt>
                <c:pt idx="60">
                  <c:v>38.200000000000003</c:v>
                </c:pt>
                <c:pt idx="61">
                  <c:v>46.4</c:v>
                </c:pt>
                <c:pt idx="62">
                  <c:v>64</c:v>
                </c:pt>
                <c:pt idx="63">
                  <c:v>68.2</c:v>
                </c:pt>
                <c:pt idx="64">
                  <c:v>67.2</c:v>
                </c:pt>
                <c:pt idx="65">
                  <c:v>63.9</c:v>
                </c:pt>
                <c:pt idx="66">
                  <c:v>57.6</c:v>
                </c:pt>
                <c:pt idx="67">
                  <c:v>49.9</c:v>
                </c:pt>
                <c:pt idx="68">
                  <c:v>56.7</c:v>
                </c:pt>
                <c:pt idx="69">
                  <c:v>96.8</c:v>
                </c:pt>
                <c:pt idx="70">
                  <c:v>100.9</c:v>
                </c:pt>
                <c:pt idx="71">
                  <c:v>100.2</c:v>
                </c:pt>
                <c:pt idx="72">
                  <c:v>101.6</c:v>
                </c:pt>
                <c:pt idx="73">
                  <c:v>99.5</c:v>
                </c:pt>
                <c:pt idx="74">
                  <c:v>78.7</c:v>
                </c:pt>
                <c:pt idx="75">
                  <c:v>74.8</c:v>
                </c:pt>
                <c:pt idx="76">
                  <c:v>54.2</c:v>
                </c:pt>
                <c:pt idx="77">
                  <c:v>52.1</c:v>
                </c:pt>
                <c:pt idx="78">
                  <c:v>51.2</c:v>
                </c:pt>
                <c:pt idx="79">
                  <c:v>49.6</c:v>
                </c:pt>
                <c:pt idx="80">
                  <c:v>53.3</c:v>
                </c:pt>
                <c:pt idx="81">
                  <c:v>48.2</c:v>
                </c:pt>
                <c:pt idx="82">
                  <c:v>49.1</c:v>
                </c:pt>
                <c:pt idx="83">
                  <c:v>38.6</c:v>
                </c:pt>
                <c:pt idx="84">
                  <c:v>29.7</c:v>
                </c:pt>
                <c:pt idx="85">
                  <c:v>27.4</c:v>
                </c:pt>
                <c:pt idx="86">
                  <c:v>22.3</c:v>
                </c:pt>
                <c:pt idx="87">
                  <c:v>40.799999999999997</c:v>
                </c:pt>
                <c:pt idx="88">
                  <c:v>40.799999999999997</c:v>
                </c:pt>
                <c:pt idx="89">
                  <c:v>40</c:v>
                </c:pt>
                <c:pt idx="90">
                  <c:v>46.8</c:v>
                </c:pt>
                <c:pt idx="91">
                  <c:v>42.4</c:v>
                </c:pt>
                <c:pt idx="92">
                  <c:v>61.9</c:v>
                </c:pt>
                <c:pt idx="93">
                  <c:v>69</c:v>
                </c:pt>
                <c:pt idx="94">
                  <c:v>71.599999999999994</c:v>
                </c:pt>
                <c:pt idx="95">
                  <c:v>72.099999999999994</c:v>
                </c:pt>
                <c:pt idx="96">
                  <c:v>65.099999999999994</c:v>
                </c:pt>
                <c:pt idx="97">
                  <c:v>71.2</c:v>
                </c:pt>
                <c:pt idx="98">
                  <c:v>77.8</c:v>
                </c:pt>
                <c:pt idx="99">
                  <c:v>82.5</c:v>
                </c:pt>
                <c:pt idx="100">
                  <c:v>81.8</c:v>
                </c:pt>
                <c:pt idx="101">
                  <c:v>95</c:v>
                </c:pt>
                <c:pt idx="102">
                  <c:v>76.7</c:v>
                </c:pt>
                <c:pt idx="103">
                  <c:v>75.599999999999994</c:v>
                </c:pt>
                <c:pt idx="104">
                  <c:v>78.099999999999994</c:v>
                </c:pt>
                <c:pt idx="105">
                  <c:v>69.3</c:v>
                </c:pt>
                <c:pt idx="106">
                  <c:v>77.8</c:v>
                </c:pt>
                <c:pt idx="107">
                  <c:v>73.3</c:v>
                </c:pt>
                <c:pt idx="108">
                  <c:v>66.2</c:v>
                </c:pt>
                <c:pt idx="109">
                  <c:v>64.3</c:v>
                </c:pt>
                <c:pt idx="110">
                  <c:v>64.2</c:v>
                </c:pt>
                <c:pt idx="111">
                  <c:v>87.8</c:v>
                </c:pt>
                <c:pt idx="112">
                  <c:v>70</c:v>
                </c:pt>
                <c:pt idx="113">
                  <c:v>71.900000000000006</c:v>
                </c:pt>
                <c:pt idx="114">
                  <c:v>62.4</c:v>
                </c:pt>
                <c:pt idx="115">
                  <c:v>62.2</c:v>
                </c:pt>
                <c:pt idx="116">
                  <c:v>66.8</c:v>
                </c:pt>
                <c:pt idx="117">
                  <c:v>61.6</c:v>
                </c:pt>
                <c:pt idx="118">
                  <c:v>56.8</c:v>
                </c:pt>
                <c:pt idx="119">
                  <c:v>49.4</c:v>
                </c:pt>
                <c:pt idx="120">
                  <c:v>48.9</c:v>
                </c:pt>
                <c:pt idx="121">
                  <c:v>62.2</c:v>
                </c:pt>
                <c:pt idx="122">
                  <c:v>65.099999999999994</c:v>
                </c:pt>
                <c:pt idx="123">
                  <c:v>56.7</c:v>
                </c:pt>
                <c:pt idx="124">
                  <c:v>62.4</c:v>
                </c:pt>
                <c:pt idx="125">
                  <c:v>80.5</c:v>
                </c:pt>
                <c:pt idx="126">
                  <c:v>69.5</c:v>
                </c:pt>
                <c:pt idx="127">
                  <c:v>79.3</c:v>
                </c:pt>
                <c:pt idx="128">
                  <c:v>85.1</c:v>
                </c:pt>
                <c:pt idx="129">
                  <c:v>83.5</c:v>
                </c:pt>
                <c:pt idx="130">
                  <c:v>85.2</c:v>
                </c:pt>
                <c:pt idx="131">
                  <c:v>85.1</c:v>
                </c:pt>
                <c:pt idx="132">
                  <c:v>92.4</c:v>
                </c:pt>
                <c:pt idx="133">
                  <c:v>93.1</c:v>
                </c:pt>
                <c:pt idx="134">
                  <c:v>108.6</c:v>
                </c:pt>
                <c:pt idx="135">
                  <c:v>102.9</c:v>
                </c:pt>
                <c:pt idx="136">
                  <c:v>103</c:v>
                </c:pt>
                <c:pt idx="137">
                  <c:v>85.5</c:v>
                </c:pt>
                <c:pt idx="138">
                  <c:v>85.4</c:v>
                </c:pt>
                <c:pt idx="139">
                  <c:v>94.5</c:v>
                </c:pt>
                <c:pt idx="140">
                  <c:v>85.4</c:v>
                </c:pt>
                <c:pt idx="141">
                  <c:v>78.599999999999994</c:v>
                </c:pt>
                <c:pt idx="142">
                  <c:v>73.5</c:v>
                </c:pt>
                <c:pt idx="143">
                  <c:v>77.3</c:v>
                </c:pt>
                <c:pt idx="144">
                  <c:v>53.3</c:v>
                </c:pt>
                <c:pt idx="145">
                  <c:v>67</c:v>
                </c:pt>
                <c:pt idx="146">
                  <c:v>89.5</c:v>
                </c:pt>
                <c:pt idx="147">
                  <c:v>91.9</c:v>
                </c:pt>
                <c:pt idx="148">
                  <c:v>87</c:v>
                </c:pt>
                <c:pt idx="149">
                  <c:v>84.1</c:v>
                </c:pt>
                <c:pt idx="150">
                  <c:v>87.2</c:v>
                </c:pt>
                <c:pt idx="151">
                  <c:v>60.2</c:v>
                </c:pt>
                <c:pt idx="152">
                  <c:v>58.9</c:v>
                </c:pt>
                <c:pt idx="153">
                  <c:v>70.2</c:v>
                </c:pt>
                <c:pt idx="154">
                  <c:v>68.900000000000006</c:v>
                </c:pt>
                <c:pt idx="155">
                  <c:v>66.900000000000006</c:v>
                </c:pt>
                <c:pt idx="156">
                  <c:v>64.8</c:v>
                </c:pt>
                <c:pt idx="157">
                  <c:v>69.3</c:v>
                </c:pt>
                <c:pt idx="158">
                  <c:v>42.9</c:v>
                </c:pt>
                <c:pt idx="159">
                  <c:v>42.9</c:v>
                </c:pt>
                <c:pt idx="160">
                  <c:v>56.3</c:v>
                </c:pt>
                <c:pt idx="161">
                  <c:v>65</c:v>
                </c:pt>
                <c:pt idx="162">
                  <c:v>65.599999999999994</c:v>
                </c:pt>
                <c:pt idx="163">
                  <c:v>67.400000000000006</c:v>
                </c:pt>
                <c:pt idx="164">
                  <c:v>69</c:v>
                </c:pt>
                <c:pt idx="165">
                  <c:v>51.3</c:v>
                </c:pt>
                <c:pt idx="166">
                  <c:v>51.2</c:v>
                </c:pt>
                <c:pt idx="167">
                  <c:v>70.900000000000006</c:v>
                </c:pt>
                <c:pt idx="168">
                  <c:v>65.099999999999994</c:v>
                </c:pt>
                <c:pt idx="169">
                  <c:v>60.5</c:v>
                </c:pt>
                <c:pt idx="170">
                  <c:v>54.8</c:v>
                </c:pt>
                <c:pt idx="171">
                  <c:v>54.8</c:v>
                </c:pt>
                <c:pt idx="172">
                  <c:v>38.6</c:v>
                </c:pt>
                <c:pt idx="173">
                  <c:v>38.5</c:v>
                </c:pt>
                <c:pt idx="174">
                  <c:v>50.3</c:v>
                </c:pt>
                <c:pt idx="175">
                  <c:v>44.6</c:v>
                </c:pt>
                <c:pt idx="176">
                  <c:v>43.5</c:v>
                </c:pt>
                <c:pt idx="177">
                  <c:v>44.4</c:v>
                </c:pt>
                <c:pt idx="178">
                  <c:v>42.3</c:v>
                </c:pt>
                <c:pt idx="179">
                  <c:v>36.700000000000003</c:v>
                </c:pt>
                <c:pt idx="180">
                  <c:v>36.799999999999997</c:v>
                </c:pt>
                <c:pt idx="181">
                  <c:v>37.200000000000003</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2-3B85-4FFE-87B8-18E9E149370D}"/>
            </c:ext>
          </c:extLst>
        </c:ser>
        <c:ser>
          <c:idx val="1"/>
          <c:order val="1"/>
          <c:tx>
            <c:strRef>
              <c:f>'LNG Figure 30 &amp; 31'!$E$3</c:f>
              <c:strCache>
                <c:ptCount val="1"/>
                <c:pt idx="0">
                  <c:v>2025/26</c:v>
                </c:pt>
              </c:strCache>
              <c:extLst xmlns:c15="http://schemas.microsoft.com/office/drawing/2012/chart"/>
            </c:strRef>
          </c:tx>
          <c:spPr>
            <a:ln w="28575" cap="rnd">
              <a:solidFill>
                <a:schemeClr val="accent2"/>
              </a:solidFill>
              <a:round/>
            </a:ln>
            <a:effectLst/>
          </c:spPr>
          <c:marker>
            <c:symbol val="none"/>
          </c:marker>
          <c:cat>
            <c:numRef>
              <c:f>'LNG Figure 30 &amp; 31'!$C$4:$C$186</c:f>
              <c:numCache>
                <c:formatCode>d\-mmm</c:formatCode>
                <c:ptCount val="183"/>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extLst xmlns:c15="http://schemas.microsoft.com/office/drawing/2012/chart"/>
            </c:numRef>
          </c:cat>
          <c:val>
            <c:numRef>
              <c:f>'LNG Figure 30 &amp; 31'!$E$4:$E$186</c:f>
              <c:numCache>
                <c:formatCode>0</c:formatCode>
                <c:ptCount val="183"/>
                <c:pt idx="0">
                  <c:v>7.77</c:v>
                </c:pt>
                <c:pt idx="1">
                  <c:v>5.05</c:v>
                </c:pt>
                <c:pt idx="2">
                  <c:v>5.0599999999999996</c:v>
                </c:pt>
                <c:pt idx="3">
                  <c:v>5.0599999999999996</c:v>
                </c:pt>
                <c:pt idx="4">
                  <c:v>5.0599999999999996</c:v>
                </c:pt>
                <c:pt idx="5">
                  <c:v>5.0599999999999996</c:v>
                </c:pt>
                <c:pt idx="6">
                  <c:v>5.08</c:v>
                </c:pt>
                <c:pt idx="7">
                  <c:v>11.9</c:v>
                </c:pt>
                <c:pt idx="8">
                  <c:v>14.53</c:v>
                </c:pt>
                <c:pt idx="9">
                  <c:v>21.95</c:v>
                </c:pt>
                <c:pt idx="10">
                  <c:v>12.23</c:v>
                </c:pt>
                <c:pt idx="11">
                  <c:v>11.84</c:v>
                </c:pt>
                <c:pt idx="12">
                  <c:v>38.18</c:v>
                </c:pt>
                <c:pt idx="13">
                  <c:v>41.75</c:v>
                </c:pt>
                <c:pt idx="14">
                  <c:v>39.840000000000003</c:v>
                </c:pt>
                <c:pt idx="15">
                  <c:v>39.520000000000003</c:v>
                </c:pt>
                <c:pt idx="16">
                  <c:v>42.58</c:v>
                </c:pt>
                <c:pt idx="17">
                  <c:v>20.78</c:v>
                </c:pt>
                <c:pt idx="18">
                  <c:v>20.69</c:v>
                </c:pt>
                <c:pt idx="19">
                  <c:v>38.89</c:v>
                </c:pt>
                <c:pt idx="20">
                  <c:v>34.33</c:v>
                </c:pt>
                <c:pt idx="21">
                  <c:v>40.840000000000003</c:v>
                </c:pt>
                <c:pt idx="22">
                  <c:v>37.21</c:v>
                </c:pt>
                <c:pt idx="23">
                  <c:v>40.1</c:v>
                </c:pt>
                <c:pt idx="24">
                  <c:v>21.81</c:v>
                </c:pt>
                <c:pt idx="25">
                  <c:v>22.39</c:v>
                </c:pt>
                <c:pt idx="26">
                  <c:v>31.79</c:v>
                </c:pt>
                <c:pt idx="27">
                  <c:v>32.159999999999997</c:v>
                </c:pt>
                <c:pt idx="28">
                  <c:v>28.9</c:v>
                </c:pt>
                <c:pt idx="29">
                  <c:v>30</c:v>
                </c:pt>
                <c:pt idx="30">
                  <c:v>19.71</c:v>
                </c:pt>
                <c:pt idx="31">
                  <c:v>49.47</c:v>
                </c:pt>
                <c:pt idx="32">
                  <c:v>49.54</c:v>
                </c:pt>
                <c:pt idx="33">
                  <c:v>55.1</c:v>
                </c:pt>
                <c:pt idx="34">
                  <c:v>51.64</c:v>
                </c:pt>
                <c:pt idx="35">
                  <c:v>48.51</c:v>
                </c:pt>
                <c:pt idx="36">
                  <c:v>49.37</c:v>
                </c:pt>
                <c:pt idx="37">
                  <c:v>41.85</c:v>
                </c:pt>
                <c:pt idx="38">
                  <c:v>37.21</c:v>
                </c:pt>
                <c:pt idx="39">
                  <c:v>37.33</c:v>
                </c:pt>
                <c:pt idx="40">
                  <c:v>57.45</c:v>
                </c:pt>
                <c:pt idx="41">
                  <c:v>49.73</c:v>
                </c:pt>
                <c:pt idx="42">
                  <c:v>41.11</c:v>
                </c:pt>
                <c:pt idx="43">
                  <c:v>34.159999999999997</c:v>
                </c:pt>
                <c:pt idx="44">
                  <c:v>41.36</c:v>
                </c:pt>
                <c:pt idx="45">
                  <c:v>44.08</c:v>
                </c:pt>
                <c:pt idx="46">
                  <c:v>44.98</c:v>
                </c:pt>
                <c:pt idx="47">
                  <c:v>78.12</c:v>
                </c:pt>
                <c:pt idx="48">
                  <c:v>81.36</c:v>
                </c:pt>
                <c:pt idx="49">
                  <c:v>84.86</c:v>
                </c:pt>
                <c:pt idx="50">
                  <c:v>97.68</c:v>
                </c:pt>
                <c:pt idx="51">
                  <c:v>96.28</c:v>
                </c:pt>
                <c:pt idx="52">
                  <c:v>60.06</c:v>
                </c:pt>
                <c:pt idx="53">
                  <c:v>57.66</c:v>
                </c:pt>
                <c:pt idx="54">
                  <c:v>67.239999999999995</c:v>
                </c:pt>
                <c:pt idx="55">
                  <c:v>80.61</c:v>
                </c:pt>
                <c:pt idx="56">
                  <c:v>82.12</c:v>
                </c:pt>
                <c:pt idx="57">
                  <c:v>49.36</c:v>
                </c:pt>
                <c:pt idx="58">
                  <c:v>43.86</c:v>
                </c:pt>
                <c:pt idx="59">
                  <c:v>45.52</c:v>
                </c:pt>
                <c:pt idx="60">
                  <c:v>45.65</c:v>
                </c:pt>
                <c:pt idx="61">
                  <c:v>65.150000000000006</c:v>
                </c:pt>
                <c:pt idx="62">
                  <c:v>69.709999999999994</c:v>
                </c:pt>
                <c:pt idx="63">
                  <c:v>81.78</c:v>
                </c:pt>
                <c:pt idx="64">
                  <c:v>80.510000000000005</c:v>
                </c:pt>
                <c:pt idx="65">
                  <c:v>68.709999999999994</c:v>
                </c:pt>
                <c:pt idx="66">
                  <c:v>32.590000000000003</c:v>
                </c:pt>
                <c:pt idx="67">
                  <c:v>32.6</c:v>
                </c:pt>
                <c:pt idx="68">
                  <c:v>50.77</c:v>
                </c:pt>
                <c:pt idx="69">
                  <c:v>36.450000000000003</c:v>
                </c:pt>
                <c:pt idx="70">
                  <c:v>39.72</c:v>
                </c:pt>
                <c:pt idx="71">
                  <c:v>53.02</c:v>
                </c:pt>
                <c:pt idx="72">
                  <c:v>55.2</c:v>
                </c:pt>
                <c:pt idx="73">
                  <c:v>50.73</c:v>
                </c:pt>
                <c:pt idx="74">
                  <c:v>47.1</c:v>
                </c:pt>
                <c:pt idx="75">
                  <c:v>54.72</c:v>
                </c:pt>
                <c:pt idx="76">
                  <c:v>62.07</c:v>
                </c:pt>
                <c:pt idx="77">
                  <c:v>54.39</c:v>
                </c:pt>
                <c:pt idx="78">
                  <c:v>37.92</c:v>
                </c:pt>
                <c:pt idx="79">
                  <c:v>43.89</c:v>
                </c:pt>
                <c:pt idx="80">
                  <c:v>36.99</c:v>
                </c:pt>
                <c:pt idx="81">
                  <c:v>36.99</c:v>
                </c:pt>
                <c:pt idx="82">
                  <c:v>66.06</c:v>
                </c:pt>
                <c:pt idx="83">
                  <c:v>66.349999999999994</c:v>
                </c:pt>
                <c:pt idx="84">
                  <c:v>65.23</c:v>
                </c:pt>
                <c:pt idx="85">
                  <c:v>53.97</c:v>
                </c:pt>
                <c:pt idx="86">
                  <c:v>53.98</c:v>
                </c:pt>
                <c:pt idx="87">
                  <c:v>54.07</c:v>
                </c:pt>
                <c:pt idx="88">
                  <c:v>54.32</c:v>
                </c:pt>
                <c:pt idx="89">
                  <c:v>68.180000000000007</c:v>
                </c:pt>
                <c:pt idx="90">
                  <c:v>74.97</c:v>
                </c:pt>
                <c:pt idx="91">
                  <c:v>59.64</c:v>
                </c:pt>
                <c:pt idx="92">
                  <c:v>61.49</c:v>
                </c:pt>
                <c:pt idx="93">
                  <c:v>73.59</c:v>
                </c:pt>
                <c:pt idx="94">
                  <c:v>88.47</c:v>
                </c:pt>
                <c:pt idx="95">
                  <c:v>95.31</c:v>
                </c:pt>
                <c:pt idx="96">
                  <c:v>126.8</c:v>
                </c:pt>
                <c:pt idx="97">
                  <c:v>124.09</c:v>
                </c:pt>
                <c:pt idx="98">
                  <c:v>126.17</c:v>
                </c:pt>
                <c:pt idx="99">
                  <c:v>131.56</c:v>
                </c:pt>
                <c:pt idx="100">
                  <c:v>111.23</c:v>
                </c:pt>
                <c:pt idx="101">
                  <c:v>98.36</c:v>
                </c:pt>
                <c:pt idx="102">
                  <c:v>100.31</c:v>
                </c:pt>
                <c:pt idx="103">
                  <c:v>83.14</c:v>
                </c:pt>
                <c:pt idx="104">
                  <c:v>79.73</c:v>
                </c:pt>
                <c:pt idx="105">
                  <c:v>76.5</c:v>
                </c:pt>
                <c:pt idx="106">
                  <c:v>83.25</c:v>
                </c:pt>
                <c:pt idx="107">
                  <c:v>80.290000000000006</c:v>
                </c:pt>
                <c:pt idx="108">
                  <c:v>65.56</c:v>
                </c:pt>
                <c:pt idx="109">
                  <c:v>65.12</c:v>
                </c:pt>
                <c:pt idx="110">
                  <c:v>91.34</c:v>
                </c:pt>
                <c:pt idx="111">
                  <c:v>92.94</c:v>
                </c:pt>
                <c:pt idx="112">
                  <c:v>84.17</c:v>
                </c:pt>
                <c:pt idx="113">
                  <c:v>77.290000000000006</c:v>
                </c:pt>
                <c:pt idx="114">
                  <c:v>92.44</c:v>
                </c:pt>
                <c:pt idx="115">
                  <c:v>83.14</c:v>
                </c:pt>
                <c:pt idx="116">
                  <c:v>84.57</c:v>
                </c:pt>
                <c:pt idx="117">
                  <c:v>112.57</c:v>
                </c:pt>
                <c:pt idx="118">
                  <c:v>89.04</c:v>
                </c:pt>
                <c:pt idx="119">
                  <c:v>109.58</c:v>
                </c:pt>
                <c:pt idx="120">
                  <c:v>105</c:v>
                </c:pt>
                <c:pt idx="121">
                  <c:v>74.58</c:v>
                </c:pt>
                <c:pt idx="122">
                  <c:v>80.989999999999995</c:v>
                </c:pt>
                <c:pt idx="123">
                  <c:v>88.31</c:v>
                </c:pt>
                <c:pt idx="124">
                  <c:v>97.88</c:v>
                </c:pt>
                <c:pt idx="125">
                  <c:v>100.6</c:v>
                </c:pt>
                <c:pt idx="126">
                  <c:v>103.01</c:v>
                </c:pt>
                <c:pt idx="127">
                  <c:v>94.18</c:v>
                </c:pt>
                <c:pt idx="128">
                  <c:v>91.06</c:v>
                </c:pt>
                <c:pt idx="129">
                  <c:v>103.64</c:v>
                </c:pt>
                <c:pt idx="130">
                  <c:v>103.28</c:v>
                </c:pt>
                <c:pt idx="131">
                  <c:v>109.35</c:v>
                </c:pt>
                <c:pt idx="132">
                  <c:v>111.99</c:v>
                </c:pt>
                <c:pt idx="133">
                  <c:v>106.1</c:v>
                </c:pt>
                <c:pt idx="134">
                  <c:v>109.53</c:v>
                </c:pt>
                <c:pt idx="135">
                  <c:v>112.02</c:v>
                </c:pt>
                <c:pt idx="136">
                  <c:v>107.14</c:v>
                </c:pt>
                <c:pt idx="137">
                  <c:v>105.57</c:v>
                </c:pt>
                <c:pt idx="138">
                  <c:v>106.51</c:v>
                </c:pt>
                <c:pt idx="139">
                  <c:v>93.87</c:v>
                </c:pt>
                <c:pt idx="140">
                  <c:v>114.95</c:v>
                </c:pt>
                <c:pt idx="141">
                  <c:v>111.68</c:v>
                </c:pt>
                <c:pt idx="142">
                  <c:v>84.7</c:v>
                </c:pt>
                <c:pt idx="143">
                  <c:v>50.65</c:v>
                </c:pt>
                <c:pt idx="144">
                  <c:v>50.67</c:v>
                </c:pt>
                <c:pt idx="145">
                  <c:v>69.62</c:v>
                </c:pt>
                <c:pt idx="146">
                  <c:v>69.680000000000007</c:v>
                </c:pt>
                <c:pt idx="147">
                  <c:v>77.39</c:v>
                </c:pt>
                <c:pt idx="148">
                  <c:v>74.41</c:v>
                </c:pt>
                <c:pt idx="149">
                  <c:v>77.41</c:v>
                </c:pt>
                <c:pt idx="150">
                  <c:v>74.69</c:v>
                </c:pt>
                <c:pt idx="151">
                  <c:v>48.36</c:v>
                </c:pt>
                <c:pt idx="152">
                  <c:v>56.19</c:v>
                </c:pt>
                <c:pt idx="153">
                  <c:v>65.19</c:v>
                </c:pt>
                <c:pt idx="154">
                  <c:v>54.56</c:v>
                </c:pt>
                <c:pt idx="155">
                  <c:v>59.62</c:v>
                </c:pt>
                <c:pt idx="156">
                  <c:v>62.93</c:v>
                </c:pt>
                <c:pt idx="157">
                  <c:v>58.34</c:v>
                </c:pt>
                <c:pt idx="158">
                  <c:v>58.37</c:v>
                </c:pt>
                <c:pt idx="159">
                  <c:v>49.9</c:v>
                </c:pt>
                <c:pt idx="160">
                  <c:v>49.92</c:v>
                </c:pt>
                <c:pt idx="161">
                  <c:v>47.51</c:v>
                </c:pt>
                <c:pt idx="162">
                  <c:v>48.17</c:v>
                </c:pt>
                <c:pt idx="163">
                  <c:v>58.57</c:v>
                </c:pt>
                <c:pt idx="164">
                  <c:v>49.3</c:v>
                </c:pt>
                <c:pt idx="165">
                  <c:v>49.66</c:v>
                </c:pt>
                <c:pt idx="166">
                  <c:v>57.38</c:v>
                </c:pt>
                <c:pt idx="167">
                  <c:v>45.34</c:v>
                </c:pt>
                <c:pt idx="168">
                  <c:v>39.869999999999997</c:v>
                </c:pt>
                <c:pt idx="169">
                  <c:v>49.9</c:v>
                </c:pt>
                <c:pt idx="170">
                  <c:v>59.07</c:v>
                </c:pt>
                <c:pt idx="171">
                  <c:v>53.65</c:v>
                </c:pt>
                <c:pt idx="172">
                  <c:v>53.34</c:v>
                </c:pt>
                <c:pt idx="173">
                  <c:v>63.52</c:v>
                </c:pt>
                <c:pt idx="174">
                  <c:v>60.17</c:v>
                </c:pt>
                <c:pt idx="175">
                  <c:v>65.8</c:v>
                </c:pt>
                <c:pt idx="176">
                  <c:v>52.27</c:v>
                </c:pt>
                <c:pt idx="177">
                  <c:v>45.82</c:v>
                </c:pt>
                <c:pt idx="178">
                  <c:v>45.37</c:v>
                </c:pt>
                <c:pt idx="179">
                  <c:v>44.85</c:v>
                </c:pt>
                <c:pt idx="180">
                  <c:v>49.25</c:v>
                </c:pt>
                <c:pt idx="181">
                  <c:v>44.4</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3-3B85-4FFE-87B8-18E9E149370D}"/>
            </c:ext>
          </c:extLst>
        </c:ser>
        <c:dLbls>
          <c:showLegendKey val="0"/>
          <c:showVal val="0"/>
          <c:showCatName val="0"/>
          <c:showSerName val="0"/>
          <c:showPercent val="0"/>
          <c:showBubbleSize val="0"/>
        </c:dLbls>
        <c:smooth val="0"/>
        <c:axId val="655166368"/>
        <c:axId val="655166848"/>
        <c:extLst>
          <c:ext xmlns:c15="http://schemas.microsoft.com/office/drawing/2012/chart" uri="{02D57815-91ED-43cb-92C2-25804820EDAC}">
            <c15:filteredLineSeries>
              <c15:ser>
                <c:idx val="2"/>
                <c:order val="2"/>
                <c:tx>
                  <c:strRef>
                    <c:extLst>
                      <c:ext uri="{02D57815-91ED-43cb-92C2-25804820EDAC}">
                        <c15:formulaRef>
                          <c15:sqref>'LNG Figure 30 &amp; 31'!$F$3</c15:sqref>
                        </c15:formulaRef>
                      </c:ext>
                    </c:extLst>
                    <c:strCache>
                      <c:ptCount val="1"/>
                      <c:pt idx="0">
                        <c:v> 2024/25</c:v>
                      </c:pt>
                    </c:strCache>
                  </c:strRef>
                </c:tx>
                <c:spPr>
                  <a:ln w="28575" cap="rnd">
                    <a:solidFill>
                      <a:schemeClr val="accent3"/>
                    </a:solidFill>
                    <a:round/>
                  </a:ln>
                  <a:effectLst/>
                </c:spPr>
                <c:marker>
                  <c:symbol val="none"/>
                </c:marker>
                <c:cat>
                  <c:numRef>
                    <c:extLst>
                      <c:ext uri="{02D57815-91ED-43cb-92C2-25804820EDAC}">
                        <c15:formulaRef>
                          <c15:sqref>'LNG Figure 30 &amp; 31'!$C$4:$C$186</c15:sqref>
                        </c15:formulaRef>
                      </c:ext>
                    </c:extLst>
                    <c:numCache>
                      <c:formatCode>d\-mmm</c:formatCode>
                      <c:ptCount val="183"/>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extLst>
                      <c:ext uri="{02D57815-91ED-43cb-92C2-25804820EDAC}">
                        <c15:formulaRef>
                          <c15:sqref>'LNG Figure 30 &amp; 31'!$F$4:$F$186</c15:sqref>
                        </c15:formulaRef>
                      </c:ext>
                    </c:extLst>
                    <c:numCache>
                      <c:formatCode>0</c:formatCode>
                      <c:ptCount val="183"/>
                      <c:pt idx="0">
                        <c:v>29.7</c:v>
                      </c:pt>
                      <c:pt idx="1">
                        <c:v>59.9</c:v>
                      </c:pt>
                      <c:pt idx="2">
                        <c:v>90</c:v>
                      </c:pt>
                      <c:pt idx="3">
                        <c:v>120.1</c:v>
                      </c:pt>
                      <c:pt idx="4">
                        <c:v>134.6</c:v>
                      </c:pt>
                      <c:pt idx="5">
                        <c:v>147.1</c:v>
                      </c:pt>
                      <c:pt idx="6">
                        <c:v>159.5</c:v>
                      </c:pt>
                      <c:pt idx="7">
                        <c:v>168.6</c:v>
                      </c:pt>
                      <c:pt idx="8">
                        <c:v>177.6</c:v>
                      </c:pt>
                      <c:pt idx="9">
                        <c:v>186.5</c:v>
                      </c:pt>
                      <c:pt idx="10">
                        <c:v>195.4</c:v>
                      </c:pt>
                      <c:pt idx="11">
                        <c:v>216.8</c:v>
                      </c:pt>
                      <c:pt idx="12">
                        <c:v>238.20000000000002</c:v>
                      </c:pt>
                      <c:pt idx="13">
                        <c:v>273.3</c:v>
                      </c:pt>
                      <c:pt idx="14">
                        <c:v>280.90000000000003</c:v>
                      </c:pt>
                      <c:pt idx="15">
                        <c:v>291.70000000000005</c:v>
                      </c:pt>
                      <c:pt idx="16">
                        <c:v>300.50000000000006</c:v>
                      </c:pt>
                      <c:pt idx="17">
                        <c:v>309.30000000000007</c:v>
                      </c:pt>
                      <c:pt idx="18">
                        <c:v>316.60000000000008</c:v>
                      </c:pt>
                      <c:pt idx="19">
                        <c:v>323.90000000000009</c:v>
                      </c:pt>
                      <c:pt idx="20">
                        <c:v>332.7000000000001</c:v>
                      </c:pt>
                      <c:pt idx="21">
                        <c:v>338.30000000000013</c:v>
                      </c:pt>
                      <c:pt idx="22">
                        <c:v>343.40000000000015</c:v>
                      </c:pt>
                      <c:pt idx="23">
                        <c:v>348.50000000000017</c:v>
                      </c:pt>
                      <c:pt idx="24">
                        <c:v>357.90000000000015</c:v>
                      </c:pt>
                      <c:pt idx="25">
                        <c:v>367.00000000000017</c:v>
                      </c:pt>
                      <c:pt idx="26">
                        <c:v>378.70000000000016</c:v>
                      </c:pt>
                      <c:pt idx="27">
                        <c:v>391.10000000000014</c:v>
                      </c:pt>
                      <c:pt idx="28">
                        <c:v>405.70000000000016</c:v>
                      </c:pt>
                      <c:pt idx="29">
                        <c:v>422.70000000000016</c:v>
                      </c:pt>
                      <c:pt idx="30">
                        <c:v>442.30000000000018</c:v>
                      </c:pt>
                      <c:pt idx="31">
                        <c:v>464.4000000000002</c:v>
                      </c:pt>
                      <c:pt idx="32">
                        <c:v>484.80000000000018</c:v>
                      </c:pt>
                      <c:pt idx="33">
                        <c:v>505.30000000000018</c:v>
                      </c:pt>
                      <c:pt idx="34">
                        <c:v>543.30000000000018</c:v>
                      </c:pt>
                      <c:pt idx="35">
                        <c:v>586.4000000000002</c:v>
                      </c:pt>
                      <c:pt idx="36">
                        <c:v>616.60000000000025</c:v>
                      </c:pt>
                      <c:pt idx="37">
                        <c:v>650.9000000000002</c:v>
                      </c:pt>
                      <c:pt idx="38">
                        <c:v>689.70000000000016</c:v>
                      </c:pt>
                      <c:pt idx="39">
                        <c:v>711.80000000000018</c:v>
                      </c:pt>
                      <c:pt idx="40">
                        <c:v>733.20000000000016</c:v>
                      </c:pt>
                      <c:pt idx="41">
                        <c:v>749.60000000000014</c:v>
                      </c:pt>
                      <c:pt idx="42">
                        <c:v>773.40000000000009</c:v>
                      </c:pt>
                      <c:pt idx="43">
                        <c:v>793.80000000000007</c:v>
                      </c:pt>
                      <c:pt idx="44">
                        <c:v>823.80000000000007</c:v>
                      </c:pt>
                      <c:pt idx="45">
                        <c:v>859.30000000000007</c:v>
                      </c:pt>
                      <c:pt idx="46">
                        <c:v>896.6</c:v>
                      </c:pt>
                      <c:pt idx="47">
                        <c:v>933.80000000000007</c:v>
                      </c:pt>
                      <c:pt idx="48">
                        <c:v>1001.7</c:v>
                      </c:pt>
                      <c:pt idx="49">
                        <c:v>1075</c:v>
                      </c:pt>
                      <c:pt idx="50">
                        <c:v>1149.8</c:v>
                      </c:pt>
                      <c:pt idx="51">
                        <c:v>1224.5</c:v>
                      </c:pt>
                      <c:pt idx="52">
                        <c:v>1297.5999999999999</c:v>
                      </c:pt>
                      <c:pt idx="53">
                        <c:v>1347</c:v>
                      </c:pt>
                      <c:pt idx="54">
                        <c:v>1395.1</c:v>
                      </c:pt>
                      <c:pt idx="55">
                        <c:v>1463.1999999999998</c:v>
                      </c:pt>
                      <c:pt idx="56">
                        <c:v>1528.3999999999999</c:v>
                      </c:pt>
                      <c:pt idx="57">
                        <c:v>1595.1</c:v>
                      </c:pt>
                      <c:pt idx="58">
                        <c:v>1672.3</c:v>
                      </c:pt>
                      <c:pt idx="59">
                        <c:v>1741</c:v>
                      </c:pt>
                      <c:pt idx="60">
                        <c:v>1779.2</c:v>
                      </c:pt>
                      <c:pt idx="61">
                        <c:v>1825.6000000000001</c:v>
                      </c:pt>
                      <c:pt idx="62">
                        <c:v>1889.6000000000001</c:v>
                      </c:pt>
                      <c:pt idx="63">
                        <c:v>1957.8000000000002</c:v>
                      </c:pt>
                      <c:pt idx="64">
                        <c:v>2025.0000000000002</c:v>
                      </c:pt>
                      <c:pt idx="65">
                        <c:v>2088.9</c:v>
                      </c:pt>
                      <c:pt idx="66">
                        <c:v>2146.5</c:v>
                      </c:pt>
                      <c:pt idx="67">
                        <c:v>2196.4</c:v>
                      </c:pt>
                      <c:pt idx="68">
                        <c:v>2253.1</c:v>
                      </c:pt>
                      <c:pt idx="69">
                        <c:v>2349.9</c:v>
                      </c:pt>
                      <c:pt idx="70">
                        <c:v>2450.8000000000002</c:v>
                      </c:pt>
                      <c:pt idx="71">
                        <c:v>2551</c:v>
                      </c:pt>
                      <c:pt idx="72">
                        <c:v>2652.6</c:v>
                      </c:pt>
                      <c:pt idx="73">
                        <c:v>2752.1</c:v>
                      </c:pt>
                      <c:pt idx="74">
                        <c:v>2830.7999999999997</c:v>
                      </c:pt>
                      <c:pt idx="75">
                        <c:v>2905.6</c:v>
                      </c:pt>
                      <c:pt idx="76">
                        <c:v>2959.7999999999997</c:v>
                      </c:pt>
                      <c:pt idx="77">
                        <c:v>3011.8999999999996</c:v>
                      </c:pt>
                      <c:pt idx="78">
                        <c:v>3063.0999999999995</c:v>
                      </c:pt>
                      <c:pt idx="79">
                        <c:v>3112.6999999999994</c:v>
                      </c:pt>
                      <c:pt idx="80">
                        <c:v>3165.9999999999995</c:v>
                      </c:pt>
                      <c:pt idx="81">
                        <c:v>3214.1999999999994</c:v>
                      </c:pt>
                      <c:pt idx="82">
                        <c:v>3263.2999999999993</c:v>
                      </c:pt>
                      <c:pt idx="83">
                        <c:v>3301.8999999999992</c:v>
                      </c:pt>
                      <c:pt idx="84">
                        <c:v>3331.599999999999</c:v>
                      </c:pt>
                      <c:pt idx="85">
                        <c:v>3358.9999999999991</c:v>
                      </c:pt>
                      <c:pt idx="86">
                        <c:v>3381.2999999999993</c:v>
                      </c:pt>
                      <c:pt idx="87">
                        <c:v>3422.0999999999995</c:v>
                      </c:pt>
                      <c:pt idx="88">
                        <c:v>3462.8999999999996</c:v>
                      </c:pt>
                      <c:pt idx="89">
                        <c:v>3502.8999999999996</c:v>
                      </c:pt>
                      <c:pt idx="90">
                        <c:v>3549.7</c:v>
                      </c:pt>
                      <c:pt idx="91">
                        <c:v>3592.1</c:v>
                      </c:pt>
                      <c:pt idx="92">
                        <c:v>3654</c:v>
                      </c:pt>
                      <c:pt idx="93">
                        <c:v>3723</c:v>
                      </c:pt>
                      <c:pt idx="94">
                        <c:v>3794.6</c:v>
                      </c:pt>
                      <c:pt idx="95">
                        <c:v>3866.7</c:v>
                      </c:pt>
                      <c:pt idx="96">
                        <c:v>3931.7999999999997</c:v>
                      </c:pt>
                      <c:pt idx="97">
                        <c:v>4002.9999999999995</c:v>
                      </c:pt>
                      <c:pt idx="98">
                        <c:v>4080.7999999999997</c:v>
                      </c:pt>
                      <c:pt idx="99">
                        <c:v>4163.2999999999993</c:v>
                      </c:pt>
                      <c:pt idx="100">
                        <c:v>4245.0999999999995</c:v>
                      </c:pt>
                      <c:pt idx="101">
                        <c:v>4340.0999999999995</c:v>
                      </c:pt>
                      <c:pt idx="102">
                        <c:v>4416.7999999999993</c:v>
                      </c:pt>
                      <c:pt idx="103">
                        <c:v>4492.3999999999996</c:v>
                      </c:pt>
                      <c:pt idx="104">
                        <c:v>4570.5</c:v>
                      </c:pt>
                      <c:pt idx="105">
                        <c:v>4639.8</c:v>
                      </c:pt>
                      <c:pt idx="106">
                        <c:v>4717.6000000000004</c:v>
                      </c:pt>
                      <c:pt idx="107">
                        <c:v>4790.9000000000005</c:v>
                      </c:pt>
                      <c:pt idx="108">
                        <c:v>4857.1000000000004</c:v>
                      </c:pt>
                      <c:pt idx="109">
                        <c:v>4921.4000000000005</c:v>
                      </c:pt>
                      <c:pt idx="110">
                        <c:v>4985.6000000000004</c:v>
                      </c:pt>
                      <c:pt idx="111">
                        <c:v>5073.4000000000005</c:v>
                      </c:pt>
                      <c:pt idx="112">
                        <c:v>5143.4000000000005</c:v>
                      </c:pt>
                      <c:pt idx="113">
                        <c:v>5215.3</c:v>
                      </c:pt>
                      <c:pt idx="114">
                        <c:v>5277.7</c:v>
                      </c:pt>
                      <c:pt idx="115">
                        <c:v>5339.9</c:v>
                      </c:pt>
                      <c:pt idx="116">
                        <c:v>5406.7</c:v>
                      </c:pt>
                      <c:pt idx="117">
                        <c:v>5468.3</c:v>
                      </c:pt>
                      <c:pt idx="118">
                        <c:v>5525.1</c:v>
                      </c:pt>
                      <c:pt idx="119">
                        <c:v>5574.5</c:v>
                      </c:pt>
                      <c:pt idx="120">
                        <c:v>5623.4</c:v>
                      </c:pt>
                      <c:pt idx="121">
                        <c:v>5685.5999999999995</c:v>
                      </c:pt>
                      <c:pt idx="122">
                        <c:v>5750.7</c:v>
                      </c:pt>
                      <c:pt idx="123">
                        <c:v>5807.4</c:v>
                      </c:pt>
                      <c:pt idx="124">
                        <c:v>5869.7999999999993</c:v>
                      </c:pt>
                      <c:pt idx="125">
                        <c:v>5950.2999999999993</c:v>
                      </c:pt>
                      <c:pt idx="126">
                        <c:v>6019.7999999999993</c:v>
                      </c:pt>
                      <c:pt idx="127">
                        <c:v>6099.0999999999995</c:v>
                      </c:pt>
                      <c:pt idx="128">
                        <c:v>6184.2</c:v>
                      </c:pt>
                      <c:pt idx="129">
                        <c:v>6267.7</c:v>
                      </c:pt>
                      <c:pt idx="130">
                        <c:v>6352.9</c:v>
                      </c:pt>
                      <c:pt idx="131">
                        <c:v>6438</c:v>
                      </c:pt>
                      <c:pt idx="132">
                        <c:v>6530.4</c:v>
                      </c:pt>
                      <c:pt idx="133">
                        <c:v>6623.5</c:v>
                      </c:pt>
                      <c:pt idx="134">
                        <c:v>6732.1</c:v>
                      </c:pt>
                      <c:pt idx="135">
                        <c:v>6835</c:v>
                      </c:pt>
                      <c:pt idx="136">
                        <c:v>6938</c:v>
                      </c:pt>
                      <c:pt idx="137">
                        <c:v>7023.5</c:v>
                      </c:pt>
                      <c:pt idx="138">
                        <c:v>7108.9</c:v>
                      </c:pt>
                      <c:pt idx="139">
                        <c:v>7203.4</c:v>
                      </c:pt>
                      <c:pt idx="140">
                        <c:v>7288.7999999999993</c:v>
                      </c:pt>
                      <c:pt idx="141">
                        <c:v>7367.4</c:v>
                      </c:pt>
                      <c:pt idx="142">
                        <c:v>7440.9</c:v>
                      </c:pt>
                      <c:pt idx="143">
                        <c:v>7518.2</c:v>
                      </c:pt>
                      <c:pt idx="144">
                        <c:v>7571.5</c:v>
                      </c:pt>
                      <c:pt idx="145">
                        <c:v>7638.5</c:v>
                      </c:pt>
                      <c:pt idx="146">
                        <c:v>7728</c:v>
                      </c:pt>
                      <c:pt idx="147">
                        <c:v>7819.9</c:v>
                      </c:pt>
                      <c:pt idx="148">
                        <c:v>7906.9</c:v>
                      </c:pt>
                      <c:pt idx="149">
                        <c:v>7991</c:v>
                      </c:pt>
                      <c:pt idx="150">
                        <c:v>8078.2</c:v>
                      </c:pt>
                      <c:pt idx="151">
                        <c:v>8138.4</c:v>
                      </c:pt>
                      <c:pt idx="152">
                        <c:v>8197.2999999999993</c:v>
                      </c:pt>
                      <c:pt idx="153">
                        <c:v>8267.5</c:v>
                      </c:pt>
                      <c:pt idx="154">
                        <c:v>8336.4</c:v>
                      </c:pt>
                      <c:pt idx="155">
                        <c:v>8403.2999999999993</c:v>
                      </c:pt>
                      <c:pt idx="156">
                        <c:v>8468.0999999999985</c:v>
                      </c:pt>
                      <c:pt idx="157">
                        <c:v>8537.3999999999978</c:v>
                      </c:pt>
                      <c:pt idx="158">
                        <c:v>8580.2999999999975</c:v>
                      </c:pt>
                      <c:pt idx="159">
                        <c:v>8623.1999999999971</c:v>
                      </c:pt>
                      <c:pt idx="160">
                        <c:v>8679.4999999999964</c:v>
                      </c:pt>
                      <c:pt idx="161">
                        <c:v>8744.4999999999964</c:v>
                      </c:pt>
                      <c:pt idx="162">
                        <c:v>8810.0999999999967</c:v>
                      </c:pt>
                      <c:pt idx="163">
                        <c:v>8877.4999999999964</c:v>
                      </c:pt>
                      <c:pt idx="164">
                        <c:v>8946.4999999999964</c:v>
                      </c:pt>
                      <c:pt idx="165">
                        <c:v>8997.7999999999956</c:v>
                      </c:pt>
                      <c:pt idx="166">
                        <c:v>9048.9999999999964</c:v>
                      </c:pt>
                      <c:pt idx="167">
                        <c:v>9119.899999999996</c:v>
                      </c:pt>
                      <c:pt idx="168">
                        <c:v>9184.9999999999964</c:v>
                      </c:pt>
                      <c:pt idx="169">
                        <c:v>9245.4999999999964</c:v>
                      </c:pt>
                      <c:pt idx="170">
                        <c:v>9300.2999999999956</c:v>
                      </c:pt>
                      <c:pt idx="171">
                        <c:v>9355.0999999999949</c:v>
                      </c:pt>
                      <c:pt idx="172">
                        <c:v>9393.6999999999953</c:v>
                      </c:pt>
                      <c:pt idx="173">
                        <c:v>9432.1999999999953</c:v>
                      </c:pt>
                      <c:pt idx="174">
                        <c:v>9482.4999999999945</c:v>
                      </c:pt>
                      <c:pt idx="175">
                        <c:v>9527.0999999999949</c:v>
                      </c:pt>
                      <c:pt idx="176">
                        <c:v>9570.5999999999949</c:v>
                      </c:pt>
                      <c:pt idx="177">
                        <c:v>9614.9999999999945</c:v>
                      </c:pt>
                      <c:pt idx="178">
                        <c:v>9657.2999999999938</c:v>
                      </c:pt>
                      <c:pt idx="179">
                        <c:v>9693.9999999999945</c:v>
                      </c:pt>
                      <c:pt idx="180">
                        <c:v>9730.7999999999938</c:v>
                      </c:pt>
                      <c:pt idx="181">
                        <c:v>9767.9999999999945</c:v>
                      </c:pt>
                    </c:numCache>
                  </c:numRef>
                </c:val>
                <c:smooth val="0"/>
                <c:extLst>
                  <c:ext xmlns:c16="http://schemas.microsoft.com/office/drawing/2014/chart" uri="{C3380CC4-5D6E-409C-BE32-E72D297353CC}">
                    <c16:uniqueId val="{00000000-3B85-4FFE-87B8-18E9E149370D}"/>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'LNG Figure 30 &amp; 31'!$G$3</c15:sqref>
                        </c15:formulaRef>
                      </c:ext>
                    </c:extLst>
                    <c:strCache>
                      <c:ptCount val="1"/>
                      <c:pt idx="0">
                        <c:v> 2025/26</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'LNG Figure 30 &amp; 31'!$C$4:$C$186</c15:sqref>
                        </c15:formulaRef>
                      </c:ext>
                    </c:extLst>
                    <c:numCache>
                      <c:formatCode>d\-mmm</c:formatCode>
                      <c:ptCount val="183"/>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extLst xmlns:c15="http://schemas.microsoft.com/office/drawing/2012/chart">
                      <c:ext xmlns:c15="http://schemas.microsoft.com/office/drawing/2012/chart" uri="{02D57815-91ED-43cb-92C2-25804820EDAC}">
                        <c15:formulaRef>
                          <c15:sqref>'LNG Figure 30 &amp; 31'!$G$4:$G$186</c15:sqref>
                        </c15:formulaRef>
                      </c:ext>
                    </c:extLst>
                    <c:numCache>
                      <c:formatCode>0</c:formatCode>
                      <c:ptCount val="183"/>
                      <c:pt idx="0">
                        <c:v>7.77</c:v>
                      </c:pt>
                      <c:pt idx="1">
                        <c:v>12.82</c:v>
                      </c:pt>
                      <c:pt idx="2">
                        <c:v>17.88</c:v>
                      </c:pt>
                      <c:pt idx="3">
                        <c:v>22.939999999999998</c:v>
                      </c:pt>
                      <c:pt idx="4">
                        <c:v>27.999999999999996</c:v>
                      </c:pt>
                      <c:pt idx="5">
                        <c:v>33.059999999999995</c:v>
                      </c:pt>
                      <c:pt idx="6">
                        <c:v>38.139999999999993</c:v>
                      </c:pt>
                      <c:pt idx="7">
                        <c:v>50.039999999999992</c:v>
                      </c:pt>
                      <c:pt idx="8">
                        <c:v>64.569999999999993</c:v>
                      </c:pt>
                      <c:pt idx="9">
                        <c:v>86.52</c:v>
                      </c:pt>
                      <c:pt idx="10">
                        <c:v>98.75</c:v>
                      </c:pt>
                      <c:pt idx="11">
                        <c:v>110.59</c:v>
                      </c:pt>
                      <c:pt idx="12">
                        <c:v>148.77000000000001</c:v>
                      </c:pt>
                      <c:pt idx="13">
                        <c:v>190.52</c:v>
                      </c:pt>
                      <c:pt idx="14">
                        <c:v>230.36</c:v>
                      </c:pt>
                      <c:pt idx="15">
                        <c:v>269.88</c:v>
                      </c:pt>
                      <c:pt idx="16">
                        <c:v>312.45999999999998</c:v>
                      </c:pt>
                      <c:pt idx="17">
                        <c:v>333.24</c:v>
                      </c:pt>
                      <c:pt idx="18">
                        <c:v>353.93</c:v>
                      </c:pt>
                      <c:pt idx="19">
                        <c:v>392.82</c:v>
                      </c:pt>
                      <c:pt idx="20">
                        <c:v>427.15</c:v>
                      </c:pt>
                      <c:pt idx="21">
                        <c:v>467.99</c:v>
                      </c:pt>
                      <c:pt idx="22">
                        <c:v>505.2</c:v>
                      </c:pt>
                      <c:pt idx="23">
                        <c:v>545.29999999999995</c:v>
                      </c:pt>
                      <c:pt idx="24">
                        <c:v>567.1099999999999</c:v>
                      </c:pt>
                      <c:pt idx="25">
                        <c:v>589.49999999999989</c:v>
                      </c:pt>
                      <c:pt idx="26">
                        <c:v>621.28999999999985</c:v>
                      </c:pt>
                      <c:pt idx="27">
                        <c:v>653.44999999999982</c:v>
                      </c:pt>
                      <c:pt idx="28">
                        <c:v>682.3499999999998</c:v>
                      </c:pt>
                      <c:pt idx="29">
                        <c:v>712.3499999999998</c:v>
                      </c:pt>
                      <c:pt idx="30">
                        <c:v>732.05999999999983</c:v>
                      </c:pt>
                      <c:pt idx="31">
                        <c:v>781.52999999999986</c:v>
                      </c:pt>
                      <c:pt idx="32">
                        <c:v>831.06999999999982</c:v>
                      </c:pt>
                      <c:pt idx="33">
                        <c:v>886.16999999999985</c:v>
                      </c:pt>
                      <c:pt idx="34">
                        <c:v>937.80999999999983</c:v>
                      </c:pt>
                      <c:pt idx="35">
                        <c:v>986.31999999999982</c:v>
                      </c:pt>
                      <c:pt idx="36">
                        <c:v>1035.6899999999998</c:v>
                      </c:pt>
                      <c:pt idx="37">
                        <c:v>1077.5399999999997</c:v>
                      </c:pt>
                      <c:pt idx="38">
                        <c:v>1114.7499999999998</c:v>
                      </c:pt>
                      <c:pt idx="39">
                        <c:v>1152.0799999999997</c:v>
                      </c:pt>
                      <c:pt idx="40">
                        <c:v>1209.5299999999997</c:v>
                      </c:pt>
                      <c:pt idx="41">
                        <c:v>1259.2599999999998</c:v>
                      </c:pt>
                      <c:pt idx="42">
                        <c:v>1300.3699999999997</c:v>
                      </c:pt>
                      <c:pt idx="43">
                        <c:v>1334.5299999999997</c:v>
                      </c:pt>
                      <c:pt idx="44">
                        <c:v>1375.8899999999996</c:v>
                      </c:pt>
                      <c:pt idx="45">
                        <c:v>1419.9699999999996</c:v>
                      </c:pt>
                      <c:pt idx="46">
                        <c:v>1464.9499999999996</c:v>
                      </c:pt>
                      <c:pt idx="47">
                        <c:v>1543.0699999999997</c:v>
                      </c:pt>
                      <c:pt idx="48">
                        <c:v>1624.4299999999996</c:v>
                      </c:pt>
                      <c:pt idx="49">
                        <c:v>1709.2899999999995</c:v>
                      </c:pt>
                      <c:pt idx="50">
                        <c:v>1806.9699999999996</c:v>
                      </c:pt>
                      <c:pt idx="51">
                        <c:v>1903.2499999999995</c:v>
                      </c:pt>
                      <c:pt idx="52">
                        <c:v>1963.3099999999995</c:v>
                      </c:pt>
                      <c:pt idx="53">
                        <c:v>2020.9699999999996</c:v>
                      </c:pt>
                      <c:pt idx="54">
                        <c:v>2088.2099999999996</c:v>
                      </c:pt>
                      <c:pt idx="55">
                        <c:v>2168.8199999999997</c:v>
                      </c:pt>
                      <c:pt idx="56">
                        <c:v>2250.9399999999996</c:v>
                      </c:pt>
                      <c:pt idx="57">
                        <c:v>2300.2999999999997</c:v>
                      </c:pt>
                      <c:pt idx="58">
                        <c:v>2344.16</c:v>
                      </c:pt>
                      <c:pt idx="59">
                        <c:v>2389.6799999999998</c:v>
                      </c:pt>
                      <c:pt idx="60">
                        <c:v>2435.33</c:v>
                      </c:pt>
                      <c:pt idx="61">
                        <c:v>2500.48</c:v>
                      </c:pt>
                      <c:pt idx="62">
                        <c:v>2570.19</c:v>
                      </c:pt>
                      <c:pt idx="63">
                        <c:v>2651.9700000000003</c:v>
                      </c:pt>
                      <c:pt idx="64">
                        <c:v>2732.4800000000005</c:v>
                      </c:pt>
                      <c:pt idx="65">
                        <c:v>2801.1900000000005</c:v>
                      </c:pt>
                      <c:pt idx="66">
                        <c:v>2833.7800000000007</c:v>
                      </c:pt>
                      <c:pt idx="67">
                        <c:v>2866.3800000000006</c:v>
                      </c:pt>
                      <c:pt idx="68">
                        <c:v>2917.1500000000005</c:v>
                      </c:pt>
                      <c:pt idx="69">
                        <c:v>2953.6000000000004</c:v>
                      </c:pt>
                      <c:pt idx="70">
                        <c:v>2993.32</c:v>
                      </c:pt>
                      <c:pt idx="71">
                        <c:v>3046.34</c:v>
                      </c:pt>
                      <c:pt idx="72">
                        <c:v>3101.54</c:v>
                      </c:pt>
                      <c:pt idx="73">
                        <c:v>3152.27</c:v>
                      </c:pt>
                      <c:pt idx="74">
                        <c:v>3199.37</c:v>
                      </c:pt>
                      <c:pt idx="75">
                        <c:v>3254.0899999999997</c:v>
                      </c:pt>
                      <c:pt idx="76">
                        <c:v>3316.16</c:v>
                      </c:pt>
                      <c:pt idx="77">
                        <c:v>3370.5499999999997</c:v>
                      </c:pt>
                      <c:pt idx="78">
                        <c:v>3408.47</c:v>
                      </c:pt>
                      <c:pt idx="79">
                        <c:v>3452.3599999999997</c:v>
                      </c:pt>
                      <c:pt idx="80">
                        <c:v>3489.3499999999995</c:v>
                      </c:pt>
                      <c:pt idx="81">
                        <c:v>3526.3399999999992</c:v>
                      </c:pt>
                      <c:pt idx="82">
                        <c:v>3592.3999999999992</c:v>
                      </c:pt>
                      <c:pt idx="83">
                        <c:v>3658.7499999999991</c:v>
                      </c:pt>
                      <c:pt idx="84">
                        <c:v>3723.9799999999991</c:v>
                      </c:pt>
                      <c:pt idx="85">
                        <c:v>3777.9499999999989</c:v>
                      </c:pt>
                      <c:pt idx="86">
                        <c:v>3831.9299999999989</c:v>
                      </c:pt>
                      <c:pt idx="87">
                        <c:v>3885.9999999999991</c:v>
                      </c:pt>
                      <c:pt idx="88">
                        <c:v>3940.3199999999993</c:v>
                      </c:pt>
                      <c:pt idx="89">
                        <c:v>4008.4999999999991</c:v>
                      </c:pt>
                      <c:pt idx="90">
                        <c:v>4083.4699999999989</c:v>
                      </c:pt>
                      <c:pt idx="91">
                        <c:v>4143.1099999999988</c:v>
                      </c:pt>
                      <c:pt idx="92">
                        <c:v>4204.5999999999985</c:v>
                      </c:pt>
                      <c:pt idx="93">
                        <c:v>4278.1899999999987</c:v>
                      </c:pt>
                      <c:pt idx="94">
                        <c:v>4366.6599999999989</c:v>
                      </c:pt>
                      <c:pt idx="95">
                        <c:v>4461.9699999999993</c:v>
                      </c:pt>
                      <c:pt idx="96">
                        <c:v>4588.7699999999995</c:v>
                      </c:pt>
                      <c:pt idx="97">
                        <c:v>4712.8599999999997</c:v>
                      </c:pt>
                      <c:pt idx="98">
                        <c:v>4839.03</c:v>
                      </c:pt>
                      <c:pt idx="99">
                        <c:v>4970.59</c:v>
                      </c:pt>
                      <c:pt idx="100">
                        <c:v>5081.82</c:v>
                      </c:pt>
                      <c:pt idx="101">
                        <c:v>5180.1799999999994</c:v>
                      </c:pt>
                      <c:pt idx="102">
                        <c:v>5280.49</c:v>
                      </c:pt>
                      <c:pt idx="103">
                        <c:v>5363.63</c:v>
                      </c:pt>
                      <c:pt idx="104">
                        <c:v>5443.36</c:v>
                      </c:pt>
                      <c:pt idx="105">
                        <c:v>5519.86</c:v>
                      </c:pt>
                      <c:pt idx="106">
                        <c:v>5603.11</c:v>
                      </c:pt>
                      <c:pt idx="107">
                        <c:v>5683.4</c:v>
                      </c:pt>
                      <c:pt idx="108">
                        <c:v>5748.96</c:v>
                      </c:pt>
                      <c:pt idx="109">
                        <c:v>5814.08</c:v>
                      </c:pt>
                      <c:pt idx="110">
                        <c:v>5905.42</c:v>
                      </c:pt>
                      <c:pt idx="111">
                        <c:v>5998.36</c:v>
                      </c:pt>
                      <c:pt idx="112">
                        <c:v>6082.53</c:v>
                      </c:pt>
                      <c:pt idx="113">
                        <c:v>6159.82</c:v>
                      </c:pt>
                      <c:pt idx="114">
                        <c:v>6252.2599999999993</c:v>
                      </c:pt>
                      <c:pt idx="115">
                        <c:v>6335.4</c:v>
                      </c:pt>
                      <c:pt idx="116">
                        <c:v>6419.9699999999993</c:v>
                      </c:pt>
                      <c:pt idx="117">
                        <c:v>6532.5399999999991</c:v>
                      </c:pt>
                      <c:pt idx="118">
                        <c:v>6621.579999999999</c:v>
                      </c:pt>
                      <c:pt idx="119">
                        <c:v>6731.1599999999989</c:v>
                      </c:pt>
                      <c:pt idx="120">
                        <c:v>6836.1599999999989</c:v>
                      </c:pt>
                      <c:pt idx="121">
                        <c:v>6910.7399999999989</c:v>
                      </c:pt>
                      <c:pt idx="122">
                        <c:v>6991.7299999999987</c:v>
                      </c:pt>
                      <c:pt idx="123">
                        <c:v>7080.0399999999991</c:v>
                      </c:pt>
                      <c:pt idx="124">
                        <c:v>7177.9199999999992</c:v>
                      </c:pt>
                      <c:pt idx="125">
                        <c:v>7278.5199999999995</c:v>
                      </c:pt>
                      <c:pt idx="126">
                        <c:v>7381.53</c:v>
                      </c:pt>
                      <c:pt idx="127">
                        <c:v>7475.71</c:v>
                      </c:pt>
                      <c:pt idx="128">
                        <c:v>7566.77</c:v>
                      </c:pt>
                      <c:pt idx="129">
                        <c:v>7670.4100000000008</c:v>
                      </c:pt>
                      <c:pt idx="130">
                        <c:v>7773.6900000000005</c:v>
                      </c:pt>
                      <c:pt idx="131">
                        <c:v>7883.0400000000009</c:v>
                      </c:pt>
                      <c:pt idx="132">
                        <c:v>7995.0300000000007</c:v>
                      </c:pt>
                      <c:pt idx="133">
                        <c:v>8101.130000000001</c:v>
                      </c:pt>
                      <c:pt idx="134">
                        <c:v>8210.6600000000017</c:v>
                      </c:pt>
                      <c:pt idx="135">
                        <c:v>8322.6800000000021</c:v>
                      </c:pt>
                      <c:pt idx="136">
                        <c:v>8429.8200000000015</c:v>
                      </c:pt>
                      <c:pt idx="137">
                        <c:v>8535.3900000000012</c:v>
                      </c:pt>
                      <c:pt idx="138">
                        <c:v>8641.9000000000015</c:v>
                      </c:pt>
                      <c:pt idx="139">
                        <c:v>8735.7700000000023</c:v>
                      </c:pt>
                      <c:pt idx="140">
                        <c:v>8850.720000000003</c:v>
                      </c:pt>
                      <c:pt idx="141">
                        <c:v>8962.4000000000033</c:v>
                      </c:pt>
                      <c:pt idx="142">
                        <c:v>9047.100000000004</c:v>
                      </c:pt>
                      <c:pt idx="143">
                        <c:v>9097.7500000000036</c:v>
                      </c:pt>
                      <c:pt idx="144">
                        <c:v>9148.4200000000037</c:v>
                      </c:pt>
                      <c:pt idx="145">
                        <c:v>9218.0400000000045</c:v>
                      </c:pt>
                      <c:pt idx="146">
                        <c:v>9287.7200000000048</c:v>
                      </c:pt>
                      <c:pt idx="147">
                        <c:v>9365.1100000000042</c:v>
                      </c:pt>
                      <c:pt idx="148">
                        <c:v>9439.5200000000041</c:v>
                      </c:pt>
                      <c:pt idx="149">
                        <c:v>9516.9300000000039</c:v>
                      </c:pt>
                      <c:pt idx="150">
                        <c:v>9591.6200000000044</c:v>
                      </c:pt>
                      <c:pt idx="151">
                        <c:v>9639.980000000005</c:v>
                      </c:pt>
                      <c:pt idx="152">
                        <c:v>9696.1700000000055</c:v>
                      </c:pt>
                      <c:pt idx="153">
                        <c:v>9761.360000000006</c:v>
                      </c:pt>
                      <c:pt idx="154">
                        <c:v>9815.9200000000055</c:v>
                      </c:pt>
                      <c:pt idx="155">
                        <c:v>9875.5400000000063</c:v>
                      </c:pt>
                      <c:pt idx="156">
                        <c:v>9938.4700000000066</c:v>
                      </c:pt>
                      <c:pt idx="157">
                        <c:v>9996.8100000000068</c:v>
                      </c:pt>
                      <c:pt idx="158">
                        <c:v>10055.180000000008</c:v>
                      </c:pt>
                      <c:pt idx="159">
                        <c:v>10105.080000000007</c:v>
                      </c:pt>
                      <c:pt idx="160">
                        <c:v>10155.000000000007</c:v>
                      </c:pt>
                      <c:pt idx="161">
                        <c:v>10202.510000000007</c:v>
                      </c:pt>
                      <c:pt idx="162">
                        <c:v>10250.680000000008</c:v>
                      </c:pt>
                      <c:pt idx="163">
                        <c:v>10309.250000000007</c:v>
                      </c:pt>
                      <c:pt idx="164">
                        <c:v>10358.550000000007</c:v>
                      </c:pt>
                      <c:pt idx="165">
                        <c:v>10408.210000000006</c:v>
                      </c:pt>
                      <c:pt idx="166">
                        <c:v>10465.590000000006</c:v>
                      </c:pt>
                      <c:pt idx="167">
                        <c:v>10510.930000000006</c:v>
                      </c:pt>
                      <c:pt idx="168">
                        <c:v>10550.800000000007</c:v>
                      </c:pt>
                      <c:pt idx="169">
                        <c:v>10600.700000000006</c:v>
                      </c:pt>
                      <c:pt idx="170">
                        <c:v>10659.770000000006</c:v>
                      </c:pt>
                      <c:pt idx="171">
                        <c:v>10713.420000000006</c:v>
                      </c:pt>
                      <c:pt idx="172">
                        <c:v>10766.760000000006</c:v>
                      </c:pt>
                      <c:pt idx="173">
                        <c:v>10830.280000000006</c:v>
                      </c:pt>
                      <c:pt idx="174">
                        <c:v>10890.450000000006</c:v>
                      </c:pt>
                      <c:pt idx="175">
                        <c:v>10956.250000000005</c:v>
                      </c:pt>
                      <c:pt idx="176">
                        <c:v>11008.520000000006</c:v>
                      </c:pt>
                      <c:pt idx="177">
                        <c:v>11054.340000000006</c:v>
                      </c:pt>
                      <c:pt idx="178">
                        <c:v>11099.710000000006</c:v>
                      </c:pt>
                      <c:pt idx="179">
                        <c:v>11144.560000000007</c:v>
                      </c:pt>
                      <c:pt idx="180">
                        <c:v>11193.810000000007</c:v>
                      </c:pt>
                      <c:pt idx="181">
                        <c:v>11238.210000000006</c:v>
                      </c:pt>
                    </c:numCache>
                  </c:numRef>
                </c:val>
                <c:smooth val="0"/>
                <c:extLst xmlns:c15="http://schemas.microsoft.com/office/drawing/2012/chart">
                  <c:ext xmlns:c16="http://schemas.microsoft.com/office/drawing/2014/chart" uri="{C3380CC4-5D6E-409C-BE32-E72D297353CC}">
                    <c16:uniqueId val="{00000001-3B85-4FFE-87B8-18E9E149370D}"/>
                  </c:ext>
                </c:extLst>
              </c15:ser>
            </c15:filteredLineSeries>
          </c:ext>
        </c:extLst>
      </c:lineChart>
      <c:dateAx>
        <c:axId val="655166368"/>
        <c:scaling>
          <c:orientation val="minMax"/>
        </c:scaling>
        <c:delete val="0"/>
        <c:axPos val="b"/>
        <c:numFmt formatCode="d\-m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655166848"/>
        <c:crosses val="autoZero"/>
        <c:auto val="1"/>
        <c:lblOffset val="100"/>
        <c:baseTimeUnit val="days"/>
      </c:dateAx>
      <c:valAx>
        <c:axId val="6551668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r>
                  <a:rPr lang="en-GB"/>
                  <a:t>mcm/d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6551663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Tenorite" panose="00000500000000000000" pitchFamily="2" charset="0"/>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2"/>
          <c:tx>
            <c:strRef>
              <c:f>'Import from cont Figure 32 &amp; 33'!$D$3</c:f>
              <c:strCache>
                <c:ptCount val="1"/>
                <c:pt idx="0">
                  <c:v> 2024/25</c:v>
                </c:pt>
              </c:strCache>
            </c:strRef>
          </c:tx>
          <c:spPr>
            <a:ln w="28575" cap="rnd">
              <a:solidFill>
                <a:schemeClr val="accent3"/>
              </a:solidFill>
              <a:round/>
            </a:ln>
            <a:effectLst/>
          </c:spPr>
          <c:marker>
            <c:symbol val="none"/>
          </c:marker>
          <c:cat>
            <c:numRef>
              <c:f>'Import from cont Figure 32 &amp; 33'!$A$4:$A$186</c:f>
              <c:numCache>
                <c:formatCode>d\-mmm</c:formatCode>
                <c:ptCount val="183"/>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f>'Import from cont Figure 32 &amp; 33'!$D$4:$D$186</c:f>
              <c:numCache>
                <c:formatCode>0.0</c:formatCode>
                <c:ptCount val="183"/>
                <c:pt idx="0">
                  <c:v>0</c:v>
                </c:pt>
                <c:pt idx="1">
                  <c:v>0</c:v>
                </c:pt>
                <c:pt idx="2">
                  <c:v>0</c:v>
                </c:pt>
                <c:pt idx="3">
                  <c:v>0</c:v>
                </c:pt>
                <c:pt idx="4">
                  <c:v>0</c:v>
                </c:pt>
                <c:pt idx="5">
                  <c:v>0</c:v>
                </c:pt>
                <c:pt idx="6">
                  <c:v>0</c:v>
                </c:pt>
                <c:pt idx="7">
                  <c:v>0.1</c:v>
                </c:pt>
                <c:pt idx="8">
                  <c:v>0.1</c:v>
                </c:pt>
                <c:pt idx="9">
                  <c:v>0.1</c:v>
                </c:pt>
                <c:pt idx="10">
                  <c:v>0.1</c:v>
                </c:pt>
                <c:pt idx="11">
                  <c:v>0.1</c:v>
                </c:pt>
                <c:pt idx="12">
                  <c:v>0.4</c:v>
                </c:pt>
                <c:pt idx="13">
                  <c:v>0.4</c:v>
                </c:pt>
                <c:pt idx="14">
                  <c:v>0.4</c:v>
                </c:pt>
                <c:pt idx="15">
                  <c:v>0.4</c:v>
                </c:pt>
                <c:pt idx="16">
                  <c:v>0.4</c:v>
                </c:pt>
                <c:pt idx="17">
                  <c:v>0.4</c:v>
                </c:pt>
                <c:pt idx="18">
                  <c:v>0.4</c:v>
                </c:pt>
                <c:pt idx="19">
                  <c:v>0.5</c:v>
                </c:pt>
                <c:pt idx="20">
                  <c:v>0.5</c:v>
                </c:pt>
                <c:pt idx="21">
                  <c:v>0.5</c:v>
                </c:pt>
                <c:pt idx="22">
                  <c:v>0.5</c:v>
                </c:pt>
                <c:pt idx="23">
                  <c:v>1.3</c:v>
                </c:pt>
                <c:pt idx="24">
                  <c:v>1.3</c:v>
                </c:pt>
                <c:pt idx="25">
                  <c:v>2</c:v>
                </c:pt>
                <c:pt idx="26">
                  <c:v>2.6</c:v>
                </c:pt>
                <c:pt idx="27">
                  <c:v>3.5</c:v>
                </c:pt>
                <c:pt idx="28">
                  <c:v>3.8</c:v>
                </c:pt>
                <c:pt idx="29">
                  <c:v>3.8</c:v>
                </c:pt>
                <c:pt idx="30">
                  <c:v>3.8</c:v>
                </c:pt>
                <c:pt idx="31">
                  <c:v>5.1999999999999993</c:v>
                </c:pt>
                <c:pt idx="32">
                  <c:v>5.1999999999999993</c:v>
                </c:pt>
                <c:pt idx="33">
                  <c:v>6.1999999999999993</c:v>
                </c:pt>
                <c:pt idx="34">
                  <c:v>6.1999999999999993</c:v>
                </c:pt>
                <c:pt idx="35">
                  <c:v>6.8999999999999995</c:v>
                </c:pt>
                <c:pt idx="36">
                  <c:v>6.8999999999999995</c:v>
                </c:pt>
                <c:pt idx="37">
                  <c:v>8</c:v>
                </c:pt>
                <c:pt idx="38">
                  <c:v>8</c:v>
                </c:pt>
                <c:pt idx="39">
                  <c:v>10.5</c:v>
                </c:pt>
                <c:pt idx="40">
                  <c:v>12.6</c:v>
                </c:pt>
                <c:pt idx="41">
                  <c:v>15</c:v>
                </c:pt>
                <c:pt idx="42">
                  <c:v>21.7</c:v>
                </c:pt>
                <c:pt idx="43">
                  <c:v>29.2</c:v>
                </c:pt>
                <c:pt idx="44">
                  <c:v>33.700000000000003</c:v>
                </c:pt>
                <c:pt idx="45">
                  <c:v>38.300000000000004</c:v>
                </c:pt>
                <c:pt idx="46">
                  <c:v>38.300000000000004</c:v>
                </c:pt>
                <c:pt idx="47">
                  <c:v>39.400000000000006</c:v>
                </c:pt>
                <c:pt idx="48">
                  <c:v>39.500000000000007</c:v>
                </c:pt>
                <c:pt idx="49">
                  <c:v>40.900000000000006</c:v>
                </c:pt>
                <c:pt idx="50">
                  <c:v>41.800000000000004</c:v>
                </c:pt>
                <c:pt idx="51">
                  <c:v>42.400000000000006</c:v>
                </c:pt>
                <c:pt idx="52">
                  <c:v>42.600000000000009</c:v>
                </c:pt>
                <c:pt idx="53">
                  <c:v>42.600000000000009</c:v>
                </c:pt>
                <c:pt idx="54">
                  <c:v>42.600000000000009</c:v>
                </c:pt>
                <c:pt idx="55">
                  <c:v>42.600000000000009</c:v>
                </c:pt>
                <c:pt idx="56">
                  <c:v>42.800000000000011</c:v>
                </c:pt>
                <c:pt idx="57">
                  <c:v>42.800000000000011</c:v>
                </c:pt>
                <c:pt idx="58">
                  <c:v>43.70000000000001</c:v>
                </c:pt>
                <c:pt idx="59">
                  <c:v>43.70000000000001</c:v>
                </c:pt>
                <c:pt idx="60">
                  <c:v>44.000000000000007</c:v>
                </c:pt>
                <c:pt idx="61">
                  <c:v>44.20000000000001</c:v>
                </c:pt>
                <c:pt idx="62">
                  <c:v>44.20000000000001</c:v>
                </c:pt>
                <c:pt idx="63">
                  <c:v>47.000000000000007</c:v>
                </c:pt>
                <c:pt idx="64">
                  <c:v>47.800000000000004</c:v>
                </c:pt>
                <c:pt idx="65">
                  <c:v>48.800000000000004</c:v>
                </c:pt>
                <c:pt idx="66">
                  <c:v>49.900000000000006</c:v>
                </c:pt>
                <c:pt idx="67">
                  <c:v>50.7</c:v>
                </c:pt>
                <c:pt idx="68">
                  <c:v>51.900000000000006</c:v>
                </c:pt>
                <c:pt idx="69">
                  <c:v>52.7</c:v>
                </c:pt>
                <c:pt idx="70">
                  <c:v>53.7</c:v>
                </c:pt>
                <c:pt idx="71">
                  <c:v>54.900000000000006</c:v>
                </c:pt>
                <c:pt idx="72">
                  <c:v>55.900000000000006</c:v>
                </c:pt>
                <c:pt idx="73">
                  <c:v>57.300000000000004</c:v>
                </c:pt>
                <c:pt idx="74">
                  <c:v>57.400000000000006</c:v>
                </c:pt>
                <c:pt idx="75">
                  <c:v>57.600000000000009</c:v>
                </c:pt>
                <c:pt idx="76">
                  <c:v>57.600000000000009</c:v>
                </c:pt>
                <c:pt idx="77">
                  <c:v>57.70000000000001</c:v>
                </c:pt>
                <c:pt idx="78">
                  <c:v>57.900000000000013</c:v>
                </c:pt>
                <c:pt idx="79">
                  <c:v>58.000000000000014</c:v>
                </c:pt>
                <c:pt idx="80">
                  <c:v>58.200000000000017</c:v>
                </c:pt>
                <c:pt idx="81">
                  <c:v>58.500000000000014</c:v>
                </c:pt>
                <c:pt idx="82">
                  <c:v>58.600000000000016</c:v>
                </c:pt>
                <c:pt idx="83">
                  <c:v>59.300000000000018</c:v>
                </c:pt>
                <c:pt idx="84">
                  <c:v>60.500000000000021</c:v>
                </c:pt>
                <c:pt idx="85">
                  <c:v>61.600000000000023</c:v>
                </c:pt>
                <c:pt idx="86">
                  <c:v>62.600000000000023</c:v>
                </c:pt>
                <c:pt idx="87">
                  <c:v>63.40000000000002</c:v>
                </c:pt>
                <c:pt idx="88">
                  <c:v>64.200000000000017</c:v>
                </c:pt>
                <c:pt idx="89">
                  <c:v>64.700000000000017</c:v>
                </c:pt>
                <c:pt idx="90">
                  <c:v>65.200000000000017</c:v>
                </c:pt>
                <c:pt idx="91">
                  <c:v>65.800000000000011</c:v>
                </c:pt>
                <c:pt idx="92">
                  <c:v>73.000000000000014</c:v>
                </c:pt>
                <c:pt idx="93">
                  <c:v>82.300000000000011</c:v>
                </c:pt>
                <c:pt idx="94">
                  <c:v>91.600000000000009</c:v>
                </c:pt>
                <c:pt idx="95">
                  <c:v>101.00000000000001</c:v>
                </c:pt>
                <c:pt idx="96">
                  <c:v>110.40000000000002</c:v>
                </c:pt>
                <c:pt idx="97">
                  <c:v>119.70000000000002</c:v>
                </c:pt>
                <c:pt idx="98">
                  <c:v>129.20000000000002</c:v>
                </c:pt>
                <c:pt idx="99">
                  <c:v>149.70000000000002</c:v>
                </c:pt>
                <c:pt idx="100">
                  <c:v>174.3</c:v>
                </c:pt>
                <c:pt idx="101">
                  <c:v>196.70000000000002</c:v>
                </c:pt>
                <c:pt idx="102">
                  <c:v>208.8</c:v>
                </c:pt>
                <c:pt idx="103">
                  <c:v>219.4</c:v>
                </c:pt>
                <c:pt idx="104">
                  <c:v>226.9</c:v>
                </c:pt>
                <c:pt idx="105">
                  <c:v>231.70000000000002</c:v>
                </c:pt>
                <c:pt idx="106">
                  <c:v>239.70000000000002</c:v>
                </c:pt>
                <c:pt idx="107">
                  <c:v>249.4</c:v>
                </c:pt>
                <c:pt idx="108">
                  <c:v>257.2</c:v>
                </c:pt>
                <c:pt idx="109">
                  <c:v>267.89999999999998</c:v>
                </c:pt>
                <c:pt idx="110">
                  <c:v>280.89999999999998</c:v>
                </c:pt>
                <c:pt idx="111">
                  <c:v>301.79999999999995</c:v>
                </c:pt>
                <c:pt idx="112">
                  <c:v>334.29999999999995</c:v>
                </c:pt>
                <c:pt idx="113">
                  <c:v>357.99999999999994</c:v>
                </c:pt>
                <c:pt idx="114">
                  <c:v>371.59999999999997</c:v>
                </c:pt>
                <c:pt idx="115">
                  <c:v>375.49999999999994</c:v>
                </c:pt>
                <c:pt idx="116">
                  <c:v>380.49999999999994</c:v>
                </c:pt>
                <c:pt idx="117">
                  <c:v>385.59999999999997</c:v>
                </c:pt>
                <c:pt idx="118">
                  <c:v>390.79999999999995</c:v>
                </c:pt>
                <c:pt idx="119">
                  <c:v>394.49999999999994</c:v>
                </c:pt>
                <c:pt idx="120">
                  <c:v>399.59999999999997</c:v>
                </c:pt>
                <c:pt idx="121">
                  <c:v>421.7</c:v>
                </c:pt>
                <c:pt idx="122">
                  <c:v>440</c:v>
                </c:pt>
                <c:pt idx="123">
                  <c:v>447.8</c:v>
                </c:pt>
                <c:pt idx="124">
                  <c:v>454.7</c:v>
                </c:pt>
                <c:pt idx="125">
                  <c:v>461.59999999999997</c:v>
                </c:pt>
                <c:pt idx="126">
                  <c:v>472.49999999999994</c:v>
                </c:pt>
                <c:pt idx="127">
                  <c:v>490.59999999999997</c:v>
                </c:pt>
                <c:pt idx="128">
                  <c:v>502.7</c:v>
                </c:pt>
                <c:pt idx="129">
                  <c:v>514.70000000000005</c:v>
                </c:pt>
                <c:pt idx="130">
                  <c:v>525</c:v>
                </c:pt>
                <c:pt idx="131">
                  <c:v>534.9</c:v>
                </c:pt>
                <c:pt idx="132">
                  <c:v>542.6</c:v>
                </c:pt>
                <c:pt idx="133">
                  <c:v>554.4</c:v>
                </c:pt>
                <c:pt idx="134">
                  <c:v>566.4</c:v>
                </c:pt>
                <c:pt idx="135">
                  <c:v>574</c:v>
                </c:pt>
                <c:pt idx="136">
                  <c:v>581.6</c:v>
                </c:pt>
                <c:pt idx="137">
                  <c:v>582.70000000000005</c:v>
                </c:pt>
                <c:pt idx="138">
                  <c:v>583.30000000000007</c:v>
                </c:pt>
                <c:pt idx="139">
                  <c:v>584.50000000000011</c:v>
                </c:pt>
                <c:pt idx="140">
                  <c:v>584.80000000000007</c:v>
                </c:pt>
                <c:pt idx="141">
                  <c:v>585.6</c:v>
                </c:pt>
                <c:pt idx="142">
                  <c:v>586.30000000000007</c:v>
                </c:pt>
                <c:pt idx="143">
                  <c:v>587.00000000000011</c:v>
                </c:pt>
                <c:pt idx="144">
                  <c:v>588.20000000000016</c:v>
                </c:pt>
                <c:pt idx="145">
                  <c:v>589.30000000000018</c:v>
                </c:pt>
                <c:pt idx="146">
                  <c:v>589.60000000000014</c:v>
                </c:pt>
                <c:pt idx="147">
                  <c:v>589.90000000000009</c:v>
                </c:pt>
                <c:pt idx="148">
                  <c:v>590.40000000000009</c:v>
                </c:pt>
                <c:pt idx="149">
                  <c:v>590.70000000000005</c:v>
                </c:pt>
                <c:pt idx="150">
                  <c:v>591.40000000000009</c:v>
                </c:pt>
                <c:pt idx="151">
                  <c:v>591.40000000000009</c:v>
                </c:pt>
                <c:pt idx="152">
                  <c:v>591.40000000000009</c:v>
                </c:pt>
                <c:pt idx="153">
                  <c:v>591.40000000000009</c:v>
                </c:pt>
                <c:pt idx="154">
                  <c:v>591.40000000000009</c:v>
                </c:pt>
                <c:pt idx="155">
                  <c:v>591.40000000000009</c:v>
                </c:pt>
                <c:pt idx="156">
                  <c:v>591.40000000000009</c:v>
                </c:pt>
                <c:pt idx="157">
                  <c:v>591.40000000000009</c:v>
                </c:pt>
                <c:pt idx="158">
                  <c:v>591.40000000000009</c:v>
                </c:pt>
                <c:pt idx="159">
                  <c:v>591.40000000000009</c:v>
                </c:pt>
                <c:pt idx="160">
                  <c:v>591.40000000000009</c:v>
                </c:pt>
                <c:pt idx="161">
                  <c:v>591.40000000000009</c:v>
                </c:pt>
                <c:pt idx="162">
                  <c:v>591.40000000000009</c:v>
                </c:pt>
                <c:pt idx="163">
                  <c:v>591.40000000000009</c:v>
                </c:pt>
                <c:pt idx="164">
                  <c:v>591.40000000000009</c:v>
                </c:pt>
                <c:pt idx="165">
                  <c:v>592.70000000000005</c:v>
                </c:pt>
                <c:pt idx="166">
                  <c:v>594.5</c:v>
                </c:pt>
                <c:pt idx="167">
                  <c:v>598.79999999999995</c:v>
                </c:pt>
                <c:pt idx="168">
                  <c:v>599.79999999999995</c:v>
                </c:pt>
                <c:pt idx="169">
                  <c:v>599.79999999999995</c:v>
                </c:pt>
                <c:pt idx="170">
                  <c:v>599.79999999999995</c:v>
                </c:pt>
                <c:pt idx="171">
                  <c:v>599.79999999999995</c:v>
                </c:pt>
                <c:pt idx="172">
                  <c:v>600.09999999999991</c:v>
                </c:pt>
                <c:pt idx="173">
                  <c:v>600.39999999999986</c:v>
                </c:pt>
                <c:pt idx="174">
                  <c:v>600.69999999999982</c:v>
                </c:pt>
                <c:pt idx="175">
                  <c:v>601.0999999999998</c:v>
                </c:pt>
                <c:pt idx="176">
                  <c:v>601.49999999999977</c:v>
                </c:pt>
                <c:pt idx="177">
                  <c:v>601.79999999999973</c:v>
                </c:pt>
                <c:pt idx="178">
                  <c:v>601.79999999999973</c:v>
                </c:pt>
                <c:pt idx="179">
                  <c:v>601.79999999999973</c:v>
                </c:pt>
                <c:pt idx="180">
                  <c:v>601.79999999999973</c:v>
                </c:pt>
                <c:pt idx="181">
                  <c:v>601.79999999999973</c:v>
                </c:pt>
              </c:numCache>
            </c:numRef>
          </c:val>
          <c:smooth val="0"/>
          <c:extLst>
            <c:ext xmlns:c16="http://schemas.microsoft.com/office/drawing/2014/chart" uri="{C3380CC4-5D6E-409C-BE32-E72D297353CC}">
              <c16:uniqueId val="{00000000-A700-44E5-B0E2-924F145534A2}"/>
            </c:ext>
          </c:extLst>
        </c:ser>
        <c:ser>
          <c:idx val="3"/>
          <c:order val="3"/>
          <c:tx>
            <c:strRef>
              <c:f>'Import from cont Figure 32 &amp; 33'!$E$3</c:f>
              <c:strCache>
                <c:ptCount val="1"/>
                <c:pt idx="0">
                  <c:v> 2025/26</c:v>
                </c:pt>
              </c:strCache>
            </c:strRef>
          </c:tx>
          <c:spPr>
            <a:ln w="28575" cap="rnd">
              <a:solidFill>
                <a:schemeClr val="accent4"/>
              </a:solidFill>
              <a:round/>
            </a:ln>
            <a:effectLst/>
          </c:spPr>
          <c:marker>
            <c:symbol val="none"/>
          </c:marker>
          <c:cat>
            <c:numRef>
              <c:f>'Import from cont Figure 32 &amp; 33'!$A$4:$A$186</c:f>
              <c:numCache>
                <c:formatCode>d\-mmm</c:formatCode>
                <c:ptCount val="183"/>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f>'Import from cont Figure 32 &amp; 33'!$E$4:$E$186</c:f>
              <c:numCache>
                <c:formatCode>0</c:formatCode>
                <c:ptCount val="183"/>
                <c:pt idx="0">
                  <c:v>0</c:v>
                </c:pt>
                <c:pt idx="1">
                  <c:v>0.11</c:v>
                </c:pt>
                <c:pt idx="2">
                  <c:v>0.11</c:v>
                </c:pt>
                <c:pt idx="3">
                  <c:v>0.11</c:v>
                </c:pt>
                <c:pt idx="4">
                  <c:v>0.11</c:v>
                </c:pt>
                <c:pt idx="5">
                  <c:v>0.11</c:v>
                </c:pt>
                <c:pt idx="6">
                  <c:v>0.11</c:v>
                </c:pt>
                <c:pt idx="7">
                  <c:v>0.11</c:v>
                </c:pt>
                <c:pt idx="8">
                  <c:v>0.11</c:v>
                </c:pt>
                <c:pt idx="9">
                  <c:v>0.11</c:v>
                </c:pt>
                <c:pt idx="10">
                  <c:v>0.11</c:v>
                </c:pt>
                <c:pt idx="11">
                  <c:v>0.11</c:v>
                </c:pt>
                <c:pt idx="12">
                  <c:v>0.11</c:v>
                </c:pt>
                <c:pt idx="13">
                  <c:v>0.11</c:v>
                </c:pt>
                <c:pt idx="14">
                  <c:v>0.11</c:v>
                </c:pt>
                <c:pt idx="15">
                  <c:v>0.11</c:v>
                </c:pt>
                <c:pt idx="16">
                  <c:v>0.11</c:v>
                </c:pt>
                <c:pt idx="17">
                  <c:v>0.28999999999999998</c:v>
                </c:pt>
                <c:pt idx="18">
                  <c:v>0.47</c:v>
                </c:pt>
                <c:pt idx="19">
                  <c:v>0.64999999999999991</c:v>
                </c:pt>
                <c:pt idx="20">
                  <c:v>0.82999999999999985</c:v>
                </c:pt>
                <c:pt idx="21">
                  <c:v>0.99999999999999989</c:v>
                </c:pt>
                <c:pt idx="22">
                  <c:v>1.18</c:v>
                </c:pt>
                <c:pt idx="23">
                  <c:v>1.3399999999999999</c:v>
                </c:pt>
                <c:pt idx="24">
                  <c:v>1.5299999999999998</c:v>
                </c:pt>
                <c:pt idx="25">
                  <c:v>1.7099999999999997</c:v>
                </c:pt>
                <c:pt idx="26">
                  <c:v>1.8899999999999997</c:v>
                </c:pt>
                <c:pt idx="27">
                  <c:v>2.0699999999999998</c:v>
                </c:pt>
                <c:pt idx="28">
                  <c:v>2.25</c:v>
                </c:pt>
                <c:pt idx="29">
                  <c:v>2.4300000000000002</c:v>
                </c:pt>
                <c:pt idx="30">
                  <c:v>2.6100000000000003</c:v>
                </c:pt>
                <c:pt idx="31">
                  <c:v>2.7800000000000002</c:v>
                </c:pt>
                <c:pt idx="32">
                  <c:v>2.95</c:v>
                </c:pt>
                <c:pt idx="33">
                  <c:v>3.1500000000000004</c:v>
                </c:pt>
                <c:pt idx="34">
                  <c:v>3.3500000000000005</c:v>
                </c:pt>
                <c:pt idx="35">
                  <c:v>3.5500000000000007</c:v>
                </c:pt>
                <c:pt idx="36">
                  <c:v>3.7400000000000007</c:v>
                </c:pt>
                <c:pt idx="37">
                  <c:v>3.9300000000000006</c:v>
                </c:pt>
                <c:pt idx="38">
                  <c:v>4.120000000000001</c:v>
                </c:pt>
                <c:pt idx="39">
                  <c:v>4.3100000000000014</c:v>
                </c:pt>
                <c:pt idx="40">
                  <c:v>4.4900000000000011</c:v>
                </c:pt>
                <c:pt idx="41">
                  <c:v>4.6700000000000008</c:v>
                </c:pt>
                <c:pt idx="42">
                  <c:v>4.6700000000000008</c:v>
                </c:pt>
                <c:pt idx="43">
                  <c:v>4.8400000000000007</c:v>
                </c:pt>
                <c:pt idx="44">
                  <c:v>5.0200000000000005</c:v>
                </c:pt>
                <c:pt idx="45">
                  <c:v>5.2</c:v>
                </c:pt>
                <c:pt idx="46">
                  <c:v>5.38</c:v>
                </c:pt>
                <c:pt idx="47">
                  <c:v>5.56</c:v>
                </c:pt>
                <c:pt idx="48">
                  <c:v>5.7299999999999995</c:v>
                </c:pt>
                <c:pt idx="49">
                  <c:v>5.8999999999999995</c:v>
                </c:pt>
                <c:pt idx="50">
                  <c:v>8.5399999999999991</c:v>
                </c:pt>
                <c:pt idx="51">
                  <c:v>8.7099999999999991</c:v>
                </c:pt>
                <c:pt idx="52">
                  <c:v>8.879999999999999</c:v>
                </c:pt>
                <c:pt idx="53">
                  <c:v>9.0599999999999987</c:v>
                </c:pt>
                <c:pt idx="54">
                  <c:v>9.2399999999999984</c:v>
                </c:pt>
                <c:pt idx="55">
                  <c:v>9.4099999999999984</c:v>
                </c:pt>
                <c:pt idx="56">
                  <c:v>9.5799999999999983</c:v>
                </c:pt>
                <c:pt idx="57">
                  <c:v>9.7499999999999982</c:v>
                </c:pt>
                <c:pt idx="58">
                  <c:v>9.9199999999999982</c:v>
                </c:pt>
                <c:pt idx="59">
                  <c:v>10.089999999999998</c:v>
                </c:pt>
                <c:pt idx="60">
                  <c:v>10.259999999999998</c:v>
                </c:pt>
                <c:pt idx="61">
                  <c:v>10.429999999999998</c:v>
                </c:pt>
                <c:pt idx="62">
                  <c:v>10.599999999999998</c:v>
                </c:pt>
                <c:pt idx="63">
                  <c:v>10.769999999999998</c:v>
                </c:pt>
                <c:pt idx="64">
                  <c:v>10.939999999999998</c:v>
                </c:pt>
                <c:pt idx="65">
                  <c:v>11.109999999999998</c:v>
                </c:pt>
                <c:pt idx="66">
                  <c:v>11.289999999999997</c:v>
                </c:pt>
                <c:pt idx="67">
                  <c:v>11.459999999999997</c:v>
                </c:pt>
                <c:pt idx="68">
                  <c:v>11.639999999999997</c:v>
                </c:pt>
                <c:pt idx="69">
                  <c:v>11.809999999999997</c:v>
                </c:pt>
                <c:pt idx="70">
                  <c:v>11.969999999999997</c:v>
                </c:pt>
                <c:pt idx="71">
                  <c:v>12.149999999999997</c:v>
                </c:pt>
                <c:pt idx="72">
                  <c:v>12.329999999999997</c:v>
                </c:pt>
                <c:pt idx="73">
                  <c:v>12.509999999999996</c:v>
                </c:pt>
                <c:pt idx="74">
                  <c:v>12.689999999999996</c:v>
                </c:pt>
                <c:pt idx="75">
                  <c:v>12.689999999999996</c:v>
                </c:pt>
                <c:pt idx="76">
                  <c:v>13.419999999999996</c:v>
                </c:pt>
                <c:pt idx="77">
                  <c:v>15.579999999999997</c:v>
                </c:pt>
                <c:pt idx="78">
                  <c:v>18.299999999999997</c:v>
                </c:pt>
                <c:pt idx="79">
                  <c:v>18.47</c:v>
                </c:pt>
                <c:pt idx="80">
                  <c:v>19.689999999999998</c:v>
                </c:pt>
                <c:pt idx="81">
                  <c:v>21.2</c:v>
                </c:pt>
                <c:pt idx="82">
                  <c:v>22.02</c:v>
                </c:pt>
                <c:pt idx="83">
                  <c:v>22.2</c:v>
                </c:pt>
                <c:pt idx="84">
                  <c:v>22.38</c:v>
                </c:pt>
                <c:pt idx="85">
                  <c:v>22.56</c:v>
                </c:pt>
                <c:pt idx="86">
                  <c:v>22.74</c:v>
                </c:pt>
                <c:pt idx="87">
                  <c:v>22.91</c:v>
                </c:pt>
                <c:pt idx="88">
                  <c:v>23.080000000000002</c:v>
                </c:pt>
                <c:pt idx="89">
                  <c:v>23.250000000000004</c:v>
                </c:pt>
                <c:pt idx="90">
                  <c:v>23.420000000000005</c:v>
                </c:pt>
                <c:pt idx="91">
                  <c:v>24.150000000000006</c:v>
                </c:pt>
                <c:pt idx="92">
                  <c:v>25.420000000000005</c:v>
                </c:pt>
                <c:pt idx="93">
                  <c:v>26.630000000000006</c:v>
                </c:pt>
                <c:pt idx="94">
                  <c:v>29.590000000000007</c:v>
                </c:pt>
                <c:pt idx="95">
                  <c:v>32.540000000000006</c:v>
                </c:pt>
                <c:pt idx="96">
                  <c:v>39.970000000000006</c:v>
                </c:pt>
                <c:pt idx="97">
                  <c:v>41.500000000000007</c:v>
                </c:pt>
                <c:pt idx="98">
                  <c:v>43.110000000000007</c:v>
                </c:pt>
                <c:pt idx="99">
                  <c:v>44.720000000000006</c:v>
                </c:pt>
                <c:pt idx="100">
                  <c:v>46.330000000000005</c:v>
                </c:pt>
                <c:pt idx="101">
                  <c:v>47.940000000000005</c:v>
                </c:pt>
                <c:pt idx="102">
                  <c:v>49.550000000000004</c:v>
                </c:pt>
                <c:pt idx="103">
                  <c:v>49.67</c:v>
                </c:pt>
                <c:pt idx="104">
                  <c:v>51.940000000000005</c:v>
                </c:pt>
                <c:pt idx="105">
                  <c:v>55.850000000000009</c:v>
                </c:pt>
                <c:pt idx="106">
                  <c:v>61.720000000000006</c:v>
                </c:pt>
                <c:pt idx="107">
                  <c:v>68.160000000000011</c:v>
                </c:pt>
                <c:pt idx="108">
                  <c:v>73.810000000000016</c:v>
                </c:pt>
                <c:pt idx="109">
                  <c:v>78.310000000000016</c:v>
                </c:pt>
                <c:pt idx="110">
                  <c:v>82.070000000000022</c:v>
                </c:pt>
                <c:pt idx="111">
                  <c:v>83.030000000000015</c:v>
                </c:pt>
                <c:pt idx="112">
                  <c:v>83.990000000000009</c:v>
                </c:pt>
                <c:pt idx="113">
                  <c:v>84.95</c:v>
                </c:pt>
                <c:pt idx="114">
                  <c:v>86.54</c:v>
                </c:pt>
                <c:pt idx="115">
                  <c:v>87.5</c:v>
                </c:pt>
                <c:pt idx="116">
                  <c:v>88.38</c:v>
                </c:pt>
                <c:pt idx="117">
                  <c:v>89.28</c:v>
                </c:pt>
                <c:pt idx="118">
                  <c:v>90.23</c:v>
                </c:pt>
                <c:pt idx="119">
                  <c:v>91.18</c:v>
                </c:pt>
                <c:pt idx="120">
                  <c:v>92.13000000000001</c:v>
                </c:pt>
                <c:pt idx="121">
                  <c:v>93.100000000000009</c:v>
                </c:pt>
                <c:pt idx="122">
                  <c:v>94.06</c:v>
                </c:pt>
                <c:pt idx="123">
                  <c:v>94.18</c:v>
                </c:pt>
                <c:pt idx="124">
                  <c:v>94.300000000000011</c:v>
                </c:pt>
                <c:pt idx="125">
                  <c:v>94.410000000000011</c:v>
                </c:pt>
                <c:pt idx="126">
                  <c:v>94.530000000000015</c:v>
                </c:pt>
                <c:pt idx="127">
                  <c:v>94.65000000000002</c:v>
                </c:pt>
                <c:pt idx="128">
                  <c:v>94.770000000000024</c:v>
                </c:pt>
                <c:pt idx="129">
                  <c:v>94.890000000000029</c:v>
                </c:pt>
                <c:pt idx="130">
                  <c:v>96.630000000000024</c:v>
                </c:pt>
                <c:pt idx="131">
                  <c:v>96.770000000000024</c:v>
                </c:pt>
                <c:pt idx="132">
                  <c:v>96.890000000000029</c:v>
                </c:pt>
                <c:pt idx="133">
                  <c:v>97.240000000000023</c:v>
                </c:pt>
                <c:pt idx="134">
                  <c:v>97.360000000000028</c:v>
                </c:pt>
                <c:pt idx="135">
                  <c:v>97.480000000000032</c:v>
                </c:pt>
                <c:pt idx="136">
                  <c:v>97.600000000000037</c:v>
                </c:pt>
                <c:pt idx="137">
                  <c:v>97.730000000000032</c:v>
                </c:pt>
                <c:pt idx="138">
                  <c:v>97.860000000000028</c:v>
                </c:pt>
                <c:pt idx="139">
                  <c:v>97.860000000000028</c:v>
                </c:pt>
                <c:pt idx="140">
                  <c:v>97.990000000000023</c:v>
                </c:pt>
                <c:pt idx="141">
                  <c:v>97.990000000000023</c:v>
                </c:pt>
                <c:pt idx="142">
                  <c:v>97.990000000000023</c:v>
                </c:pt>
                <c:pt idx="143">
                  <c:v>97.990000000000023</c:v>
                </c:pt>
                <c:pt idx="144">
                  <c:v>97.990000000000023</c:v>
                </c:pt>
                <c:pt idx="145">
                  <c:v>97.990000000000023</c:v>
                </c:pt>
                <c:pt idx="146">
                  <c:v>97.990000000000023</c:v>
                </c:pt>
                <c:pt idx="147">
                  <c:v>97.990000000000023</c:v>
                </c:pt>
                <c:pt idx="148">
                  <c:v>97.990000000000023</c:v>
                </c:pt>
                <c:pt idx="149">
                  <c:v>97.990000000000023</c:v>
                </c:pt>
                <c:pt idx="150">
                  <c:v>97.990000000000023</c:v>
                </c:pt>
                <c:pt idx="151">
                  <c:v>97.990000000000023</c:v>
                </c:pt>
                <c:pt idx="152">
                  <c:v>97.990000000000023</c:v>
                </c:pt>
                <c:pt idx="153">
                  <c:v>97.990000000000023</c:v>
                </c:pt>
                <c:pt idx="154">
                  <c:v>97.990000000000023</c:v>
                </c:pt>
                <c:pt idx="155">
                  <c:v>97.990000000000023</c:v>
                </c:pt>
                <c:pt idx="156">
                  <c:v>97.990000000000023</c:v>
                </c:pt>
                <c:pt idx="157">
                  <c:v>97.990000000000023</c:v>
                </c:pt>
                <c:pt idx="158">
                  <c:v>99.90000000000002</c:v>
                </c:pt>
                <c:pt idx="159">
                  <c:v>99.90000000000002</c:v>
                </c:pt>
                <c:pt idx="160">
                  <c:v>99.90000000000002</c:v>
                </c:pt>
                <c:pt idx="161">
                  <c:v>99.90000000000002</c:v>
                </c:pt>
                <c:pt idx="162">
                  <c:v>99.90000000000002</c:v>
                </c:pt>
                <c:pt idx="163">
                  <c:v>99.90000000000002</c:v>
                </c:pt>
                <c:pt idx="164">
                  <c:v>99.90000000000002</c:v>
                </c:pt>
                <c:pt idx="165">
                  <c:v>99.90000000000002</c:v>
                </c:pt>
                <c:pt idx="166">
                  <c:v>99.90000000000002</c:v>
                </c:pt>
                <c:pt idx="167">
                  <c:v>99.90000000000002</c:v>
                </c:pt>
                <c:pt idx="168">
                  <c:v>99.90000000000002</c:v>
                </c:pt>
                <c:pt idx="169">
                  <c:v>99.90000000000002</c:v>
                </c:pt>
                <c:pt idx="170">
                  <c:v>99.90000000000002</c:v>
                </c:pt>
                <c:pt idx="171">
                  <c:v>99.90000000000002</c:v>
                </c:pt>
                <c:pt idx="172">
                  <c:v>99.90000000000002</c:v>
                </c:pt>
                <c:pt idx="173">
                  <c:v>99.90000000000002</c:v>
                </c:pt>
                <c:pt idx="174">
                  <c:v>99.90000000000002</c:v>
                </c:pt>
                <c:pt idx="175">
                  <c:v>99.90000000000002</c:v>
                </c:pt>
                <c:pt idx="176">
                  <c:v>99.90000000000002</c:v>
                </c:pt>
                <c:pt idx="177">
                  <c:v>99.90000000000002</c:v>
                </c:pt>
                <c:pt idx="178">
                  <c:v>99.90000000000002</c:v>
                </c:pt>
                <c:pt idx="179">
                  <c:v>99.90000000000002</c:v>
                </c:pt>
                <c:pt idx="180">
                  <c:v>99.90000000000002</c:v>
                </c:pt>
                <c:pt idx="181">
                  <c:v>99.90000000000002</c:v>
                </c:pt>
              </c:numCache>
            </c:numRef>
          </c:val>
          <c:smooth val="0"/>
          <c:extLst>
            <c:ext xmlns:c16="http://schemas.microsoft.com/office/drawing/2014/chart" uri="{C3380CC4-5D6E-409C-BE32-E72D297353CC}">
              <c16:uniqueId val="{00000001-A700-44E5-B0E2-924F145534A2}"/>
            </c:ext>
          </c:extLst>
        </c:ser>
        <c:dLbls>
          <c:showLegendKey val="0"/>
          <c:showVal val="0"/>
          <c:showCatName val="0"/>
          <c:showSerName val="0"/>
          <c:showPercent val="0"/>
          <c:showBubbleSize val="0"/>
        </c:dLbls>
        <c:smooth val="0"/>
        <c:axId val="1613346864"/>
        <c:axId val="1613341584"/>
        <c:extLst>
          <c:ext xmlns:c15="http://schemas.microsoft.com/office/drawing/2012/chart" uri="{02D57815-91ED-43cb-92C2-25804820EDAC}">
            <c15:filteredLineSeries>
              <c15:ser>
                <c:idx val="0"/>
                <c:order val="0"/>
                <c:tx>
                  <c:strRef>
                    <c:extLst>
                      <c:ext uri="{02D57815-91ED-43cb-92C2-25804820EDAC}">
                        <c15:formulaRef>
                          <c15:sqref>'Import from cont Figure 32 &amp; 33'!$B$3</c15:sqref>
                        </c15:formulaRef>
                      </c:ext>
                    </c:extLst>
                    <c:strCache>
                      <c:ptCount val="1"/>
                      <c:pt idx="0">
                        <c:v>2024/25</c:v>
                      </c:pt>
                    </c:strCache>
                  </c:strRef>
                </c:tx>
                <c:spPr>
                  <a:ln w="28575" cap="rnd">
                    <a:solidFill>
                      <a:schemeClr val="accent1"/>
                    </a:solidFill>
                    <a:round/>
                  </a:ln>
                  <a:effectLst/>
                </c:spPr>
                <c:marker>
                  <c:symbol val="none"/>
                </c:marker>
                <c:cat>
                  <c:numRef>
                    <c:extLst>
                      <c:ext uri="{02D57815-91ED-43cb-92C2-25804820EDAC}">
                        <c15:formulaRef>
                          <c15:sqref>'Import from cont Figure 32 &amp; 33'!$A$4:$A$186</c15:sqref>
                        </c15:formulaRef>
                      </c:ext>
                    </c:extLst>
                    <c:numCache>
                      <c:formatCode>d\-mmm</c:formatCode>
                      <c:ptCount val="183"/>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extLst>
                      <c:ext uri="{02D57815-91ED-43cb-92C2-25804820EDAC}">
                        <c15:formulaRef>
                          <c15:sqref>'Import from cont Figure 32 &amp; 33'!$B$4:$B$186</c15:sqref>
                        </c15:formulaRef>
                      </c:ext>
                    </c:extLst>
                    <c:numCache>
                      <c:formatCode>0.0</c:formatCode>
                      <c:ptCount val="183"/>
                      <c:pt idx="0">
                        <c:v>0</c:v>
                      </c:pt>
                      <c:pt idx="1">
                        <c:v>0</c:v>
                      </c:pt>
                      <c:pt idx="2">
                        <c:v>0</c:v>
                      </c:pt>
                      <c:pt idx="3">
                        <c:v>0</c:v>
                      </c:pt>
                      <c:pt idx="4">
                        <c:v>0</c:v>
                      </c:pt>
                      <c:pt idx="5">
                        <c:v>0</c:v>
                      </c:pt>
                      <c:pt idx="6">
                        <c:v>0</c:v>
                      </c:pt>
                      <c:pt idx="7">
                        <c:v>0.1</c:v>
                      </c:pt>
                      <c:pt idx="8">
                        <c:v>0</c:v>
                      </c:pt>
                      <c:pt idx="9">
                        <c:v>0</c:v>
                      </c:pt>
                      <c:pt idx="10">
                        <c:v>0</c:v>
                      </c:pt>
                      <c:pt idx="11">
                        <c:v>0</c:v>
                      </c:pt>
                      <c:pt idx="12">
                        <c:v>0.3</c:v>
                      </c:pt>
                      <c:pt idx="13">
                        <c:v>0</c:v>
                      </c:pt>
                      <c:pt idx="14">
                        <c:v>0</c:v>
                      </c:pt>
                      <c:pt idx="15">
                        <c:v>0</c:v>
                      </c:pt>
                      <c:pt idx="16">
                        <c:v>0</c:v>
                      </c:pt>
                      <c:pt idx="17">
                        <c:v>0</c:v>
                      </c:pt>
                      <c:pt idx="18">
                        <c:v>0</c:v>
                      </c:pt>
                      <c:pt idx="19">
                        <c:v>0.1</c:v>
                      </c:pt>
                      <c:pt idx="20">
                        <c:v>0</c:v>
                      </c:pt>
                      <c:pt idx="21">
                        <c:v>0</c:v>
                      </c:pt>
                      <c:pt idx="22">
                        <c:v>0</c:v>
                      </c:pt>
                      <c:pt idx="23">
                        <c:v>0.8</c:v>
                      </c:pt>
                      <c:pt idx="24">
                        <c:v>0</c:v>
                      </c:pt>
                      <c:pt idx="25">
                        <c:v>0.7</c:v>
                      </c:pt>
                      <c:pt idx="26">
                        <c:v>0.6</c:v>
                      </c:pt>
                      <c:pt idx="27">
                        <c:v>0.9</c:v>
                      </c:pt>
                      <c:pt idx="28">
                        <c:v>0.3</c:v>
                      </c:pt>
                      <c:pt idx="29">
                        <c:v>0</c:v>
                      </c:pt>
                      <c:pt idx="30">
                        <c:v>0</c:v>
                      </c:pt>
                      <c:pt idx="31">
                        <c:v>1.4</c:v>
                      </c:pt>
                      <c:pt idx="32">
                        <c:v>0</c:v>
                      </c:pt>
                      <c:pt idx="33">
                        <c:v>1</c:v>
                      </c:pt>
                      <c:pt idx="34">
                        <c:v>0</c:v>
                      </c:pt>
                      <c:pt idx="35">
                        <c:v>0.7</c:v>
                      </c:pt>
                      <c:pt idx="36">
                        <c:v>0</c:v>
                      </c:pt>
                      <c:pt idx="37">
                        <c:v>1.1000000000000001</c:v>
                      </c:pt>
                      <c:pt idx="38">
                        <c:v>0</c:v>
                      </c:pt>
                      <c:pt idx="39">
                        <c:v>2.5</c:v>
                      </c:pt>
                      <c:pt idx="40">
                        <c:v>2.1</c:v>
                      </c:pt>
                      <c:pt idx="41">
                        <c:v>2.4</c:v>
                      </c:pt>
                      <c:pt idx="42">
                        <c:v>6.7</c:v>
                      </c:pt>
                      <c:pt idx="43">
                        <c:v>7.5</c:v>
                      </c:pt>
                      <c:pt idx="44">
                        <c:v>4.5</c:v>
                      </c:pt>
                      <c:pt idx="45">
                        <c:v>4.5999999999999996</c:v>
                      </c:pt>
                      <c:pt idx="46">
                        <c:v>0</c:v>
                      </c:pt>
                      <c:pt idx="47">
                        <c:v>1.1000000000000001</c:v>
                      </c:pt>
                      <c:pt idx="48">
                        <c:v>0.1</c:v>
                      </c:pt>
                      <c:pt idx="49">
                        <c:v>1.4</c:v>
                      </c:pt>
                      <c:pt idx="50">
                        <c:v>0.9</c:v>
                      </c:pt>
                      <c:pt idx="51">
                        <c:v>0.6</c:v>
                      </c:pt>
                      <c:pt idx="52">
                        <c:v>0.2</c:v>
                      </c:pt>
                      <c:pt idx="53">
                        <c:v>0</c:v>
                      </c:pt>
                      <c:pt idx="54">
                        <c:v>0</c:v>
                      </c:pt>
                      <c:pt idx="55">
                        <c:v>0</c:v>
                      </c:pt>
                      <c:pt idx="56">
                        <c:v>0.2</c:v>
                      </c:pt>
                      <c:pt idx="57">
                        <c:v>0</c:v>
                      </c:pt>
                      <c:pt idx="58">
                        <c:v>0.9</c:v>
                      </c:pt>
                      <c:pt idx="59">
                        <c:v>0</c:v>
                      </c:pt>
                      <c:pt idx="60">
                        <c:v>0.3</c:v>
                      </c:pt>
                      <c:pt idx="61">
                        <c:v>0.2</c:v>
                      </c:pt>
                      <c:pt idx="62">
                        <c:v>0</c:v>
                      </c:pt>
                      <c:pt idx="63">
                        <c:v>2.8</c:v>
                      </c:pt>
                      <c:pt idx="64">
                        <c:v>0.8</c:v>
                      </c:pt>
                      <c:pt idx="65">
                        <c:v>1</c:v>
                      </c:pt>
                      <c:pt idx="66">
                        <c:v>1.1000000000000001</c:v>
                      </c:pt>
                      <c:pt idx="67">
                        <c:v>0.8</c:v>
                      </c:pt>
                      <c:pt idx="68">
                        <c:v>1.2</c:v>
                      </c:pt>
                      <c:pt idx="69">
                        <c:v>0.8</c:v>
                      </c:pt>
                      <c:pt idx="70">
                        <c:v>1</c:v>
                      </c:pt>
                      <c:pt idx="71">
                        <c:v>1.2</c:v>
                      </c:pt>
                      <c:pt idx="72">
                        <c:v>1</c:v>
                      </c:pt>
                      <c:pt idx="73">
                        <c:v>1.4</c:v>
                      </c:pt>
                      <c:pt idx="74">
                        <c:v>0.1</c:v>
                      </c:pt>
                      <c:pt idx="75">
                        <c:v>0.2</c:v>
                      </c:pt>
                      <c:pt idx="76">
                        <c:v>0</c:v>
                      </c:pt>
                      <c:pt idx="77">
                        <c:v>0.1</c:v>
                      </c:pt>
                      <c:pt idx="78">
                        <c:v>0.2</c:v>
                      </c:pt>
                      <c:pt idx="79">
                        <c:v>0.1</c:v>
                      </c:pt>
                      <c:pt idx="80">
                        <c:v>0.2</c:v>
                      </c:pt>
                      <c:pt idx="81">
                        <c:v>0.3</c:v>
                      </c:pt>
                      <c:pt idx="82">
                        <c:v>0.1</c:v>
                      </c:pt>
                      <c:pt idx="83">
                        <c:v>0.7</c:v>
                      </c:pt>
                      <c:pt idx="84">
                        <c:v>1.2</c:v>
                      </c:pt>
                      <c:pt idx="85">
                        <c:v>1.1000000000000001</c:v>
                      </c:pt>
                      <c:pt idx="86">
                        <c:v>1</c:v>
                      </c:pt>
                      <c:pt idx="87">
                        <c:v>0.8</c:v>
                      </c:pt>
                      <c:pt idx="88">
                        <c:v>0.8</c:v>
                      </c:pt>
                      <c:pt idx="89">
                        <c:v>0.5</c:v>
                      </c:pt>
                      <c:pt idx="90">
                        <c:v>0.5</c:v>
                      </c:pt>
                      <c:pt idx="91">
                        <c:v>0.6</c:v>
                      </c:pt>
                      <c:pt idx="92">
                        <c:v>7.2</c:v>
                      </c:pt>
                      <c:pt idx="93">
                        <c:v>9.3000000000000007</c:v>
                      </c:pt>
                      <c:pt idx="94">
                        <c:v>9.3000000000000007</c:v>
                      </c:pt>
                      <c:pt idx="95">
                        <c:v>9.4</c:v>
                      </c:pt>
                      <c:pt idx="96">
                        <c:v>9.4</c:v>
                      </c:pt>
                      <c:pt idx="97">
                        <c:v>9.3000000000000007</c:v>
                      </c:pt>
                      <c:pt idx="98">
                        <c:v>9.5</c:v>
                      </c:pt>
                      <c:pt idx="99">
                        <c:v>20.5</c:v>
                      </c:pt>
                      <c:pt idx="100">
                        <c:v>24.6</c:v>
                      </c:pt>
                      <c:pt idx="101">
                        <c:v>22.4</c:v>
                      </c:pt>
                      <c:pt idx="102">
                        <c:v>12.1</c:v>
                      </c:pt>
                      <c:pt idx="103">
                        <c:v>10.6</c:v>
                      </c:pt>
                      <c:pt idx="104">
                        <c:v>7.5</c:v>
                      </c:pt>
                      <c:pt idx="105">
                        <c:v>4.8</c:v>
                      </c:pt>
                      <c:pt idx="106">
                        <c:v>8</c:v>
                      </c:pt>
                      <c:pt idx="107">
                        <c:v>9.6999999999999993</c:v>
                      </c:pt>
                      <c:pt idx="108">
                        <c:v>7.8</c:v>
                      </c:pt>
                      <c:pt idx="109">
                        <c:v>10.7</c:v>
                      </c:pt>
                      <c:pt idx="110">
                        <c:v>13</c:v>
                      </c:pt>
                      <c:pt idx="111">
                        <c:v>20.9</c:v>
                      </c:pt>
                      <c:pt idx="112">
                        <c:v>32.5</c:v>
                      </c:pt>
                      <c:pt idx="113">
                        <c:v>23.7</c:v>
                      </c:pt>
                      <c:pt idx="114">
                        <c:v>13.6</c:v>
                      </c:pt>
                      <c:pt idx="115">
                        <c:v>3.9</c:v>
                      </c:pt>
                      <c:pt idx="116">
                        <c:v>5</c:v>
                      </c:pt>
                      <c:pt idx="117">
                        <c:v>5.0999999999999996</c:v>
                      </c:pt>
                      <c:pt idx="118">
                        <c:v>5.2</c:v>
                      </c:pt>
                      <c:pt idx="119">
                        <c:v>3.7</c:v>
                      </c:pt>
                      <c:pt idx="120">
                        <c:v>5.0999999999999996</c:v>
                      </c:pt>
                      <c:pt idx="121">
                        <c:v>22.1</c:v>
                      </c:pt>
                      <c:pt idx="122">
                        <c:v>18.3</c:v>
                      </c:pt>
                      <c:pt idx="123">
                        <c:v>7.8</c:v>
                      </c:pt>
                      <c:pt idx="124">
                        <c:v>6.9</c:v>
                      </c:pt>
                      <c:pt idx="125">
                        <c:v>6.9</c:v>
                      </c:pt>
                      <c:pt idx="126">
                        <c:v>10.9</c:v>
                      </c:pt>
                      <c:pt idx="127">
                        <c:v>18.100000000000001</c:v>
                      </c:pt>
                      <c:pt idx="128">
                        <c:v>12.1</c:v>
                      </c:pt>
                      <c:pt idx="129">
                        <c:v>12</c:v>
                      </c:pt>
                      <c:pt idx="130">
                        <c:v>10.3</c:v>
                      </c:pt>
                      <c:pt idx="131">
                        <c:v>9.9</c:v>
                      </c:pt>
                      <c:pt idx="132">
                        <c:v>7.7</c:v>
                      </c:pt>
                      <c:pt idx="133">
                        <c:v>11.8</c:v>
                      </c:pt>
                      <c:pt idx="134">
                        <c:v>12</c:v>
                      </c:pt>
                      <c:pt idx="135">
                        <c:v>7.6</c:v>
                      </c:pt>
                      <c:pt idx="136">
                        <c:v>7.6</c:v>
                      </c:pt>
                      <c:pt idx="137">
                        <c:v>1.1000000000000001</c:v>
                      </c:pt>
                      <c:pt idx="138">
                        <c:v>0.6</c:v>
                      </c:pt>
                      <c:pt idx="139">
                        <c:v>1.2</c:v>
                      </c:pt>
                      <c:pt idx="140">
                        <c:v>0.3</c:v>
                      </c:pt>
                      <c:pt idx="141">
                        <c:v>0.8</c:v>
                      </c:pt>
                      <c:pt idx="142">
                        <c:v>0.7</c:v>
                      </c:pt>
                      <c:pt idx="143">
                        <c:v>0.7</c:v>
                      </c:pt>
                      <c:pt idx="144">
                        <c:v>1.2</c:v>
                      </c:pt>
                      <c:pt idx="145">
                        <c:v>1.1000000000000001</c:v>
                      </c:pt>
                      <c:pt idx="146">
                        <c:v>0.3</c:v>
                      </c:pt>
                      <c:pt idx="147">
                        <c:v>0.3</c:v>
                      </c:pt>
                      <c:pt idx="148">
                        <c:v>0.5</c:v>
                      </c:pt>
                      <c:pt idx="149">
                        <c:v>0.3</c:v>
                      </c:pt>
                      <c:pt idx="150">
                        <c:v>0.7</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1.3</c:v>
                      </c:pt>
                      <c:pt idx="166">
                        <c:v>1.8</c:v>
                      </c:pt>
                      <c:pt idx="167">
                        <c:v>4.3</c:v>
                      </c:pt>
                      <c:pt idx="168">
                        <c:v>1</c:v>
                      </c:pt>
                      <c:pt idx="169">
                        <c:v>0</c:v>
                      </c:pt>
                      <c:pt idx="170">
                        <c:v>0</c:v>
                      </c:pt>
                      <c:pt idx="171">
                        <c:v>0</c:v>
                      </c:pt>
                      <c:pt idx="172">
                        <c:v>0.3</c:v>
                      </c:pt>
                      <c:pt idx="173">
                        <c:v>0.3</c:v>
                      </c:pt>
                      <c:pt idx="174">
                        <c:v>0.3</c:v>
                      </c:pt>
                      <c:pt idx="175">
                        <c:v>0.4</c:v>
                      </c:pt>
                      <c:pt idx="176">
                        <c:v>0.4</c:v>
                      </c:pt>
                      <c:pt idx="177">
                        <c:v>0.3</c:v>
                      </c:pt>
                      <c:pt idx="178">
                        <c:v>0</c:v>
                      </c:pt>
                      <c:pt idx="179">
                        <c:v>0</c:v>
                      </c:pt>
                      <c:pt idx="180">
                        <c:v>0</c:v>
                      </c:pt>
                      <c:pt idx="181">
                        <c:v>0</c:v>
                      </c:pt>
                    </c:numCache>
                  </c:numRef>
                </c:val>
                <c:smooth val="0"/>
                <c:extLst>
                  <c:ext xmlns:c16="http://schemas.microsoft.com/office/drawing/2014/chart" uri="{C3380CC4-5D6E-409C-BE32-E72D297353CC}">
                    <c16:uniqueId val="{00000002-A700-44E5-B0E2-924F145534A2}"/>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'Import from cont Figure 32 &amp; 33'!$C$3</c15:sqref>
                        </c15:formulaRef>
                      </c:ext>
                    </c:extLst>
                    <c:strCache>
                      <c:ptCount val="1"/>
                      <c:pt idx="0">
                        <c:v>2025/26</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'Import from cont Figure 32 &amp; 33'!$A$4:$A$186</c15:sqref>
                        </c15:formulaRef>
                      </c:ext>
                    </c:extLst>
                    <c:numCache>
                      <c:formatCode>d\-mmm</c:formatCode>
                      <c:ptCount val="183"/>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extLst xmlns:c15="http://schemas.microsoft.com/office/drawing/2012/chart">
                      <c:ext xmlns:c15="http://schemas.microsoft.com/office/drawing/2012/chart" uri="{02D57815-91ED-43cb-92C2-25804820EDAC}">
                        <c15:formulaRef>
                          <c15:sqref>'Import from cont Figure 32 &amp; 33'!$C$4:$C$186</c15:sqref>
                        </c15:formulaRef>
                      </c:ext>
                    </c:extLst>
                    <c:numCache>
                      <c:formatCode>0.0</c:formatCode>
                      <c:ptCount val="183"/>
                      <c:pt idx="0">
                        <c:v>0</c:v>
                      </c:pt>
                      <c:pt idx="1">
                        <c:v>0.11</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0.18</c:v>
                      </c:pt>
                      <c:pt idx="18">
                        <c:v>0.18</c:v>
                      </c:pt>
                      <c:pt idx="19">
                        <c:v>0.18</c:v>
                      </c:pt>
                      <c:pt idx="20">
                        <c:v>0.18</c:v>
                      </c:pt>
                      <c:pt idx="21">
                        <c:v>0.17</c:v>
                      </c:pt>
                      <c:pt idx="22">
                        <c:v>0.18</c:v>
                      </c:pt>
                      <c:pt idx="23">
                        <c:v>0.16</c:v>
                      </c:pt>
                      <c:pt idx="24">
                        <c:v>0.19</c:v>
                      </c:pt>
                      <c:pt idx="25">
                        <c:v>0.18</c:v>
                      </c:pt>
                      <c:pt idx="26">
                        <c:v>0.18</c:v>
                      </c:pt>
                      <c:pt idx="27">
                        <c:v>0.18</c:v>
                      </c:pt>
                      <c:pt idx="28">
                        <c:v>0.18</c:v>
                      </c:pt>
                      <c:pt idx="29">
                        <c:v>0.18</c:v>
                      </c:pt>
                      <c:pt idx="30">
                        <c:v>0.18</c:v>
                      </c:pt>
                      <c:pt idx="31">
                        <c:v>0.17</c:v>
                      </c:pt>
                      <c:pt idx="32">
                        <c:v>0.17</c:v>
                      </c:pt>
                      <c:pt idx="33">
                        <c:v>0.2</c:v>
                      </c:pt>
                      <c:pt idx="34">
                        <c:v>0.2</c:v>
                      </c:pt>
                      <c:pt idx="35">
                        <c:v>0.2</c:v>
                      </c:pt>
                      <c:pt idx="36">
                        <c:v>0.19</c:v>
                      </c:pt>
                      <c:pt idx="37">
                        <c:v>0.19</c:v>
                      </c:pt>
                      <c:pt idx="38">
                        <c:v>0.19</c:v>
                      </c:pt>
                      <c:pt idx="39">
                        <c:v>0.19</c:v>
                      </c:pt>
                      <c:pt idx="40">
                        <c:v>0.18</c:v>
                      </c:pt>
                      <c:pt idx="41">
                        <c:v>0.18</c:v>
                      </c:pt>
                      <c:pt idx="42">
                        <c:v>0</c:v>
                      </c:pt>
                      <c:pt idx="43">
                        <c:v>0.17</c:v>
                      </c:pt>
                      <c:pt idx="44">
                        <c:v>0.18</c:v>
                      </c:pt>
                      <c:pt idx="45">
                        <c:v>0.18</c:v>
                      </c:pt>
                      <c:pt idx="46">
                        <c:v>0.18</c:v>
                      </c:pt>
                      <c:pt idx="47">
                        <c:v>0.18</c:v>
                      </c:pt>
                      <c:pt idx="48">
                        <c:v>0.17</c:v>
                      </c:pt>
                      <c:pt idx="49">
                        <c:v>0.17</c:v>
                      </c:pt>
                      <c:pt idx="50">
                        <c:v>2.64</c:v>
                      </c:pt>
                      <c:pt idx="51">
                        <c:v>0.17</c:v>
                      </c:pt>
                      <c:pt idx="52">
                        <c:v>0.17</c:v>
                      </c:pt>
                      <c:pt idx="53">
                        <c:v>0.18</c:v>
                      </c:pt>
                      <c:pt idx="54">
                        <c:v>0.18</c:v>
                      </c:pt>
                      <c:pt idx="55">
                        <c:v>0.17</c:v>
                      </c:pt>
                      <c:pt idx="56">
                        <c:v>0.17</c:v>
                      </c:pt>
                      <c:pt idx="57">
                        <c:v>0.17</c:v>
                      </c:pt>
                      <c:pt idx="58">
                        <c:v>0.17</c:v>
                      </c:pt>
                      <c:pt idx="59">
                        <c:v>0.17</c:v>
                      </c:pt>
                      <c:pt idx="60">
                        <c:v>0.17</c:v>
                      </c:pt>
                      <c:pt idx="61">
                        <c:v>0.17</c:v>
                      </c:pt>
                      <c:pt idx="62">
                        <c:v>0.17</c:v>
                      </c:pt>
                      <c:pt idx="63">
                        <c:v>0.17</c:v>
                      </c:pt>
                      <c:pt idx="64">
                        <c:v>0.17</c:v>
                      </c:pt>
                      <c:pt idx="65">
                        <c:v>0.17</c:v>
                      </c:pt>
                      <c:pt idx="66">
                        <c:v>0.18</c:v>
                      </c:pt>
                      <c:pt idx="67">
                        <c:v>0.17</c:v>
                      </c:pt>
                      <c:pt idx="68">
                        <c:v>0.18</c:v>
                      </c:pt>
                      <c:pt idx="69">
                        <c:v>0.17</c:v>
                      </c:pt>
                      <c:pt idx="70">
                        <c:v>0.16</c:v>
                      </c:pt>
                      <c:pt idx="71">
                        <c:v>0.18</c:v>
                      </c:pt>
                      <c:pt idx="72">
                        <c:v>0.18</c:v>
                      </c:pt>
                      <c:pt idx="73">
                        <c:v>0.18</c:v>
                      </c:pt>
                      <c:pt idx="74">
                        <c:v>0.18</c:v>
                      </c:pt>
                      <c:pt idx="75">
                        <c:v>0</c:v>
                      </c:pt>
                      <c:pt idx="76">
                        <c:v>0.73</c:v>
                      </c:pt>
                      <c:pt idx="77">
                        <c:v>2.16</c:v>
                      </c:pt>
                      <c:pt idx="78">
                        <c:v>2.72</c:v>
                      </c:pt>
                      <c:pt idx="79">
                        <c:v>0.17</c:v>
                      </c:pt>
                      <c:pt idx="80">
                        <c:v>1.22</c:v>
                      </c:pt>
                      <c:pt idx="81">
                        <c:v>1.51</c:v>
                      </c:pt>
                      <c:pt idx="82">
                        <c:v>0.82</c:v>
                      </c:pt>
                      <c:pt idx="83">
                        <c:v>0.18</c:v>
                      </c:pt>
                      <c:pt idx="84">
                        <c:v>0.18</c:v>
                      </c:pt>
                      <c:pt idx="85">
                        <c:v>0.18</c:v>
                      </c:pt>
                      <c:pt idx="86">
                        <c:v>0.18</c:v>
                      </c:pt>
                      <c:pt idx="87">
                        <c:v>0.17</c:v>
                      </c:pt>
                      <c:pt idx="88">
                        <c:v>0.17</c:v>
                      </c:pt>
                      <c:pt idx="89">
                        <c:v>0.17</c:v>
                      </c:pt>
                      <c:pt idx="90">
                        <c:v>0.17</c:v>
                      </c:pt>
                      <c:pt idx="91">
                        <c:v>0.73</c:v>
                      </c:pt>
                      <c:pt idx="92">
                        <c:v>1.27</c:v>
                      </c:pt>
                      <c:pt idx="93">
                        <c:v>1.21</c:v>
                      </c:pt>
                      <c:pt idx="94">
                        <c:v>2.96</c:v>
                      </c:pt>
                      <c:pt idx="95">
                        <c:v>2.95</c:v>
                      </c:pt>
                      <c:pt idx="96">
                        <c:v>7.43</c:v>
                      </c:pt>
                      <c:pt idx="97">
                        <c:v>1.53</c:v>
                      </c:pt>
                      <c:pt idx="98">
                        <c:v>1.61</c:v>
                      </c:pt>
                      <c:pt idx="99">
                        <c:v>1.61</c:v>
                      </c:pt>
                      <c:pt idx="100">
                        <c:v>1.61</c:v>
                      </c:pt>
                      <c:pt idx="101">
                        <c:v>1.61</c:v>
                      </c:pt>
                      <c:pt idx="102">
                        <c:v>1.61</c:v>
                      </c:pt>
                      <c:pt idx="103">
                        <c:v>0.12</c:v>
                      </c:pt>
                      <c:pt idx="104">
                        <c:v>2.27</c:v>
                      </c:pt>
                      <c:pt idx="105">
                        <c:v>3.91</c:v>
                      </c:pt>
                      <c:pt idx="106">
                        <c:v>5.87</c:v>
                      </c:pt>
                      <c:pt idx="107">
                        <c:v>6.44</c:v>
                      </c:pt>
                      <c:pt idx="108">
                        <c:v>5.65</c:v>
                      </c:pt>
                      <c:pt idx="109">
                        <c:v>4.5</c:v>
                      </c:pt>
                      <c:pt idx="110">
                        <c:v>3.76</c:v>
                      </c:pt>
                      <c:pt idx="111">
                        <c:v>0.96</c:v>
                      </c:pt>
                      <c:pt idx="112">
                        <c:v>0.96</c:v>
                      </c:pt>
                      <c:pt idx="113">
                        <c:v>0.96</c:v>
                      </c:pt>
                      <c:pt idx="114">
                        <c:v>1.59</c:v>
                      </c:pt>
                      <c:pt idx="115">
                        <c:v>0.96</c:v>
                      </c:pt>
                      <c:pt idx="116">
                        <c:v>0.88</c:v>
                      </c:pt>
                      <c:pt idx="117">
                        <c:v>0.9</c:v>
                      </c:pt>
                      <c:pt idx="118">
                        <c:v>0.95</c:v>
                      </c:pt>
                      <c:pt idx="119">
                        <c:v>0.95</c:v>
                      </c:pt>
                      <c:pt idx="120">
                        <c:v>0.95</c:v>
                      </c:pt>
                      <c:pt idx="121">
                        <c:v>0.97</c:v>
                      </c:pt>
                      <c:pt idx="122">
                        <c:v>0.96</c:v>
                      </c:pt>
                      <c:pt idx="123">
                        <c:v>0.12</c:v>
                      </c:pt>
                      <c:pt idx="124">
                        <c:v>0.12</c:v>
                      </c:pt>
                      <c:pt idx="125">
                        <c:v>0.11</c:v>
                      </c:pt>
                      <c:pt idx="126">
                        <c:v>0.12</c:v>
                      </c:pt>
                      <c:pt idx="127">
                        <c:v>0.12</c:v>
                      </c:pt>
                      <c:pt idx="128">
                        <c:v>0.12</c:v>
                      </c:pt>
                      <c:pt idx="129">
                        <c:v>0.12</c:v>
                      </c:pt>
                      <c:pt idx="130">
                        <c:v>1.74</c:v>
                      </c:pt>
                      <c:pt idx="131">
                        <c:v>0.14000000000000001</c:v>
                      </c:pt>
                      <c:pt idx="132">
                        <c:v>0.12</c:v>
                      </c:pt>
                      <c:pt idx="133">
                        <c:v>0.35</c:v>
                      </c:pt>
                      <c:pt idx="134">
                        <c:v>0.12</c:v>
                      </c:pt>
                      <c:pt idx="135">
                        <c:v>0.12</c:v>
                      </c:pt>
                      <c:pt idx="136">
                        <c:v>0.12</c:v>
                      </c:pt>
                      <c:pt idx="137">
                        <c:v>0.13</c:v>
                      </c:pt>
                      <c:pt idx="138">
                        <c:v>0.13</c:v>
                      </c:pt>
                      <c:pt idx="139">
                        <c:v>0</c:v>
                      </c:pt>
                      <c:pt idx="140">
                        <c:v>0.13</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1.91</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numCache>
                  </c:numRef>
                </c:val>
                <c:smooth val="0"/>
                <c:extLst xmlns:c15="http://schemas.microsoft.com/office/drawing/2012/chart">
                  <c:ext xmlns:c16="http://schemas.microsoft.com/office/drawing/2014/chart" uri="{C3380CC4-5D6E-409C-BE32-E72D297353CC}">
                    <c16:uniqueId val="{00000003-A700-44E5-B0E2-924F145534A2}"/>
                  </c:ext>
                </c:extLst>
              </c15:ser>
            </c15:filteredLineSeries>
          </c:ext>
        </c:extLst>
      </c:lineChart>
      <c:dateAx>
        <c:axId val="1613346864"/>
        <c:scaling>
          <c:orientation val="minMax"/>
        </c:scaling>
        <c:delete val="0"/>
        <c:axPos val="b"/>
        <c:numFmt formatCode="d\-m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1613341584"/>
        <c:crosses val="autoZero"/>
        <c:auto val="1"/>
        <c:lblOffset val="100"/>
        <c:baseTimeUnit val="days"/>
      </c:dateAx>
      <c:valAx>
        <c:axId val="16133415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r>
                  <a:rPr lang="en-GB">
                    <a:latin typeface="Tenorite" panose="00000500000000000000" pitchFamily="2" charset="0"/>
                  </a:rPr>
                  <a:t>bcm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1613346864"/>
        <c:crosses val="autoZero"/>
        <c:crossBetween val="between"/>
        <c:dispUnits>
          <c:builtInUnit val="thousands"/>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'Import from cont Figure 32 &amp; 33'!$B$3</c:f>
              <c:strCache>
                <c:ptCount val="1"/>
                <c:pt idx="0">
                  <c:v>2024/25</c:v>
                </c:pt>
              </c:strCache>
              <c:extLst xmlns:c15="http://schemas.microsoft.com/office/drawing/2012/chart"/>
            </c:strRef>
          </c:tx>
          <c:spPr>
            <a:ln w="28575" cap="rnd">
              <a:solidFill>
                <a:schemeClr val="accent1"/>
              </a:solidFill>
              <a:round/>
            </a:ln>
            <a:effectLst/>
          </c:spPr>
          <c:marker>
            <c:symbol val="none"/>
          </c:marker>
          <c:cat>
            <c:numRef>
              <c:f>'Import from cont Figure 32 &amp; 33'!$A$4:$A$186</c:f>
              <c:numCache>
                <c:formatCode>d\-mmm</c:formatCode>
                <c:ptCount val="183"/>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extLst xmlns:c15="http://schemas.microsoft.com/office/drawing/2012/chart"/>
            </c:numRef>
          </c:cat>
          <c:val>
            <c:numRef>
              <c:f>'Import from cont Figure 32 &amp; 33'!$B$4:$B$186</c:f>
              <c:numCache>
                <c:formatCode>0.0</c:formatCode>
                <c:ptCount val="183"/>
                <c:pt idx="0">
                  <c:v>0</c:v>
                </c:pt>
                <c:pt idx="1">
                  <c:v>0</c:v>
                </c:pt>
                <c:pt idx="2">
                  <c:v>0</c:v>
                </c:pt>
                <c:pt idx="3">
                  <c:v>0</c:v>
                </c:pt>
                <c:pt idx="4">
                  <c:v>0</c:v>
                </c:pt>
                <c:pt idx="5">
                  <c:v>0</c:v>
                </c:pt>
                <c:pt idx="6">
                  <c:v>0</c:v>
                </c:pt>
                <c:pt idx="7">
                  <c:v>0.1</c:v>
                </c:pt>
                <c:pt idx="8">
                  <c:v>0</c:v>
                </c:pt>
                <c:pt idx="9">
                  <c:v>0</c:v>
                </c:pt>
                <c:pt idx="10">
                  <c:v>0</c:v>
                </c:pt>
                <c:pt idx="11">
                  <c:v>0</c:v>
                </c:pt>
                <c:pt idx="12">
                  <c:v>0.3</c:v>
                </c:pt>
                <c:pt idx="13">
                  <c:v>0</c:v>
                </c:pt>
                <c:pt idx="14">
                  <c:v>0</c:v>
                </c:pt>
                <c:pt idx="15">
                  <c:v>0</c:v>
                </c:pt>
                <c:pt idx="16">
                  <c:v>0</c:v>
                </c:pt>
                <c:pt idx="17">
                  <c:v>0</c:v>
                </c:pt>
                <c:pt idx="18">
                  <c:v>0</c:v>
                </c:pt>
                <c:pt idx="19">
                  <c:v>0.1</c:v>
                </c:pt>
                <c:pt idx="20">
                  <c:v>0</c:v>
                </c:pt>
                <c:pt idx="21">
                  <c:v>0</c:v>
                </c:pt>
                <c:pt idx="22">
                  <c:v>0</c:v>
                </c:pt>
                <c:pt idx="23">
                  <c:v>0.8</c:v>
                </c:pt>
                <c:pt idx="24">
                  <c:v>0</c:v>
                </c:pt>
                <c:pt idx="25">
                  <c:v>0.7</c:v>
                </c:pt>
                <c:pt idx="26">
                  <c:v>0.6</c:v>
                </c:pt>
                <c:pt idx="27">
                  <c:v>0.9</c:v>
                </c:pt>
                <c:pt idx="28">
                  <c:v>0.3</c:v>
                </c:pt>
                <c:pt idx="29">
                  <c:v>0</c:v>
                </c:pt>
                <c:pt idx="30">
                  <c:v>0</c:v>
                </c:pt>
                <c:pt idx="31">
                  <c:v>1.4</c:v>
                </c:pt>
                <c:pt idx="32">
                  <c:v>0</c:v>
                </c:pt>
                <c:pt idx="33">
                  <c:v>1</c:v>
                </c:pt>
                <c:pt idx="34">
                  <c:v>0</c:v>
                </c:pt>
                <c:pt idx="35">
                  <c:v>0.7</c:v>
                </c:pt>
                <c:pt idx="36">
                  <c:v>0</c:v>
                </c:pt>
                <c:pt idx="37">
                  <c:v>1.1000000000000001</c:v>
                </c:pt>
                <c:pt idx="38">
                  <c:v>0</c:v>
                </c:pt>
                <c:pt idx="39">
                  <c:v>2.5</c:v>
                </c:pt>
                <c:pt idx="40">
                  <c:v>2.1</c:v>
                </c:pt>
                <c:pt idx="41">
                  <c:v>2.4</c:v>
                </c:pt>
                <c:pt idx="42">
                  <c:v>6.7</c:v>
                </c:pt>
                <c:pt idx="43">
                  <c:v>7.5</c:v>
                </c:pt>
                <c:pt idx="44">
                  <c:v>4.5</c:v>
                </c:pt>
                <c:pt idx="45">
                  <c:v>4.5999999999999996</c:v>
                </c:pt>
                <c:pt idx="46">
                  <c:v>0</c:v>
                </c:pt>
                <c:pt idx="47">
                  <c:v>1.1000000000000001</c:v>
                </c:pt>
                <c:pt idx="48">
                  <c:v>0.1</c:v>
                </c:pt>
                <c:pt idx="49">
                  <c:v>1.4</c:v>
                </c:pt>
                <c:pt idx="50">
                  <c:v>0.9</c:v>
                </c:pt>
                <c:pt idx="51">
                  <c:v>0.6</c:v>
                </c:pt>
                <c:pt idx="52">
                  <c:v>0.2</c:v>
                </c:pt>
                <c:pt idx="53">
                  <c:v>0</c:v>
                </c:pt>
                <c:pt idx="54">
                  <c:v>0</c:v>
                </c:pt>
                <c:pt idx="55">
                  <c:v>0</c:v>
                </c:pt>
                <c:pt idx="56">
                  <c:v>0.2</c:v>
                </c:pt>
                <c:pt idx="57">
                  <c:v>0</c:v>
                </c:pt>
                <c:pt idx="58">
                  <c:v>0.9</c:v>
                </c:pt>
                <c:pt idx="59">
                  <c:v>0</c:v>
                </c:pt>
                <c:pt idx="60">
                  <c:v>0.3</c:v>
                </c:pt>
                <c:pt idx="61">
                  <c:v>0.2</c:v>
                </c:pt>
                <c:pt idx="62">
                  <c:v>0</c:v>
                </c:pt>
                <c:pt idx="63">
                  <c:v>2.8</c:v>
                </c:pt>
                <c:pt idx="64">
                  <c:v>0.8</c:v>
                </c:pt>
                <c:pt idx="65">
                  <c:v>1</c:v>
                </c:pt>
                <c:pt idx="66">
                  <c:v>1.1000000000000001</c:v>
                </c:pt>
                <c:pt idx="67">
                  <c:v>0.8</c:v>
                </c:pt>
                <c:pt idx="68">
                  <c:v>1.2</c:v>
                </c:pt>
                <c:pt idx="69">
                  <c:v>0.8</c:v>
                </c:pt>
                <c:pt idx="70">
                  <c:v>1</c:v>
                </c:pt>
                <c:pt idx="71">
                  <c:v>1.2</c:v>
                </c:pt>
                <c:pt idx="72">
                  <c:v>1</c:v>
                </c:pt>
                <c:pt idx="73">
                  <c:v>1.4</c:v>
                </c:pt>
                <c:pt idx="74">
                  <c:v>0.1</c:v>
                </c:pt>
                <c:pt idx="75">
                  <c:v>0.2</c:v>
                </c:pt>
                <c:pt idx="76">
                  <c:v>0</c:v>
                </c:pt>
                <c:pt idx="77">
                  <c:v>0.1</c:v>
                </c:pt>
                <c:pt idx="78">
                  <c:v>0.2</c:v>
                </c:pt>
                <c:pt idx="79">
                  <c:v>0.1</c:v>
                </c:pt>
                <c:pt idx="80">
                  <c:v>0.2</c:v>
                </c:pt>
                <c:pt idx="81">
                  <c:v>0.3</c:v>
                </c:pt>
                <c:pt idx="82">
                  <c:v>0.1</c:v>
                </c:pt>
                <c:pt idx="83">
                  <c:v>0.7</c:v>
                </c:pt>
                <c:pt idx="84">
                  <c:v>1.2</c:v>
                </c:pt>
                <c:pt idx="85">
                  <c:v>1.1000000000000001</c:v>
                </c:pt>
                <c:pt idx="86">
                  <c:v>1</c:v>
                </c:pt>
                <c:pt idx="87">
                  <c:v>0.8</c:v>
                </c:pt>
                <c:pt idx="88">
                  <c:v>0.8</c:v>
                </c:pt>
                <c:pt idx="89">
                  <c:v>0.5</c:v>
                </c:pt>
                <c:pt idx="90">
                  <c:v>0.5</c:v>
                </c:pt>
                <c:pt idx="91">
                  <c:v>0.6</c:v>
                </c:pt>
                <c:pt idx="92">
                  <c:v>7.2</c:v>
                </c:pt>
                <c:pt idx="93">
                  <c:v>9.3000000000000007</c:v>
                </c:pt>
                <c:pt idx="94">
                  <c:v>9.3000000000000007</c:v>
                </c:pt>
                <c:pt idx="95">
                  <c:v>9.4</c:v>
                </c:pt>
                <c:pt idx="96">
                  <c:v>9.4</c:v>
                </c:pt>
                <c:pt idx="97">
                  <c:v>9.3000000000000007</c:v>
                </c:pt>
                <c:pt idx="98">
                  <c:v>9.5</c:v>
                </c:pt>
                <c:pt idx="99">
                  <c:v>20.5</c:v>
                </c:pt>
                <c:pt idx="100">
                  <c:v>24.6</c:v>
                </c:pt>
                <c:pt idx="101">
                  <c:v>22.4</c:v>
                </c:pt>
                <c:pt idx="102">
                  <c:v>12.1</c:v>
                </c:pt>
                <c:pt idx="103">
                  <c:v>10.6</c:v>
                </c:pt>
                <c:pt idx="104">
                  <c:v>7.5</c:v>
                </c:pt>
                <c:pt idx="105">
                  <c:v>4.8</c:v>
                </c:pt>
                <c:pt idx="106">
                  <c:v>8</c:v>
                </c:pt>
                <c:pt idx="107">
                  <c:v>9.6999999999999993</c:v>
                </c:pt>
                <c:pt idx="108">
                  <c:v>7.8</c:v>
                </c:pt>
                <c:pt idx="109">
                  <c:v>10.7</c:v>
                </c:pt>
                <c:pt idx="110">
                  <c:v>13</c:v>
                </c:pt>
                <c:pt idx="111">
                  <c:v>20.9</c:v>
                </c:pt>
                <c:pt idx="112">
                  <c:v>32.5</c:v>
                </c:pt>
                <c:pt idx="113">
                  <c:v>23.7</c:v>
                </c:pt>
                <c:pt idx="114">
                  <c:v>13.6</c:v>
                </c:pt>
                <c:pt idx="115">
                  <c:v>3.9</c:v>
                </c:pt>
                <c:pt idx="116">
                  <c:v>5</c:v>
                </c:pt>
                <c:pt idx="117">
                  <c:v>5.0999999999999996</c:v>
                </c:pt>
                <c:pt idx="118">
                  <c:v>5.2</c:v>
                </c:pt>
                <c:pt idx="119">
                  <c:v>3.7</c:v>
                </c:pt>
                <c:pt idx="120">
                  <c:v>5.0999999999999996</c:v>
                </c:pt>
                <c:pt idx="121">
                  <c:v>22.1</c:v>
                </c:pt>
                <c:pt idx="122">
                  <c:v>18.3</c:v>
                </c:pt>
                <c:pt idx="123">
                  <c:v>7.8</c:v>
                </c:pt>
                <c:pt idx="124">
                  <c:v>6.9</c:v>
                </c:pt>
                <c:pt idx="125">
                  <c:v>6.9</c:v>
                </c:pt>
                <c:pt idx="126">
                  <c:v>10.9</c:v>
                </c:pt>
                <c:pt idx="127">
                  <c:v>18.100000000000001</c:v>
                </c:pt>
                <c:pt idx="128">
                  <c:v>12.1</c:v>
                </c:pt>
                <c:pt idx="129">
                  <c:v>12</c:v>
                </c:pt>
                <c:pt idx="130">
                  <c:v>10.3</c:v>
                </c:pt>
                <c:pt idx="131">
                  <c:v>9.9</c:v>
                </c:pt>
                <c:pt idx="132">
                  <c:v>7.7</c:v>
                </c:pt>
                <c:pt idx="133">
                  <c:v>11.8</c:v>
                </c:pt>
                <c:pt idx="134">
                  <c:v>12</c:v>
                </c:pt>
                <c:pt idx="135">
                  <c:v>7.6</c:v>
                </c:pt>
                <c:pt idx="136">
                  <c:v>7.6</c:v>
                </c:pt>
                <c:pt idx="137">
                  <c:v>1.1000000000000001</c:v>
                </c:pt>
                <c:pt idx="138">
                  <c:v>0.6</c:v>
                </c:pt>
                <c:pt idx="139">
                  <c:v>1.2</c:v>
                </c:pt>
                <c:pt idx="140">
                  <c:v>0.3</c:v>
                </c:pt>
                <c:pt idx="141">
                  <c:v>0.8</c:v>
                </c:pt>
                <c:pt idx="142">
                  <c:v>0.7</c:v>
                </c:pt>
                <c:pt idx="143">
                  <c:v>0.7</c:v>
                </c:pt>
                <c:pt idx="144">
                  <c:v>1.2</c:v>
                </c:pt>
                <c:pt idx="145">
                  <c:v>1.1000000000000001</c:v>
                </c:pt>
                <c:pt idx="146">
                  <c:v>0.3</c:v>
                </c:pt>
                <c:pt idx="147">
                  <c:v>0.3</c:v>
                </c:pt>
                <c:pt idx="148">
                  <c:v>0.5</c:v>
                </c:pt>
                <c:pt idx="149">
                  <c:v>0.3</c:v>
                </c:pt>
                <c:pt idx="150">
                  <c:v>0.7</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1.3</c:v>
                </c:pt>
                <c:pt idx="166">
                  <c:v>1.8</c:v>
                </c:pt>
                <c:pt idx="167">
                  <c:v>4.3</c:v>
                </c:pt>
                <c:pt idx="168">
                  <c:v>1</c:v>
                </c:pt>
                <c:pt idx="169">
                  <c:v>0</c:v>
                </c:pt>
                <c:pt idx="170">
                  <c:v>0</c:v>
                </c:pt>
                <c:pt idx="171">
                  <c:v>0</c:v>
                </c:pt>
                <c:pt idx="172">
                  <c:v>0.3</c:v>
                </c:pt>
                <c:pt idx="173">
                  <c:v>0.3</c:v>
                </c:pt>
                <c:pt idx="174">
                  <c:v>0.3</c:v>
                </c:pt>
                <c:pt idx="175">
                  <c:v>0.4</c:v>
                </c:pt>
                <c:pt idx="176">
                  <c:v>0.4</c:v>
                </c:pt>
                <c:pt idx="177">
                  <c:v>0.3</c:v>
                </c:pt>
                <c:pt idx="178">
                  <c:v>0</c:v>
                </c:pt>
                <c:pt idx="179">
                  <c:v>0</c:v>
                </c:pt>
                <c:pt idx="180">
                  <c:v>0</c:v>
                </c:pt>
                <c:pt idx="181">
                  <c:v>0</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2-CA16-40B5-8AE2-1F52D8550C2A}"/>
            </c:ext>
          </c:extLst>
        </c:ser>
        <c:ser>
          <c:idx val="1"/>
          <c:order val="1"/>
          <c:tx>
            <c:strRef>
              <c:f>'Import from cont Figure 32 &amp; 33'!$C$3</c:f>
              <c:strCache>
                <c:ptCount val="1"/>
                <c:pt idx="0">
                  <c:v>2025/26</c:v>
                </c:pt>
              </c:strCache>
              <c:extLst xmlns:c15="http://schemas.microsoft.com/office/drawing/2012/chart"/>
            </c:strRef>
          </c:tx>
          <c:spPr>
            <a:ln w="28575" cap="rnd">
              <a:solidFill>
                <a:schemeClr val="accent2"/>
              </a:solidFill>
              <a:round/>
            </a:ln>
            <a:effectLst/>
          </c:spPr>
          <c:marker>
            <c:symbol val="none"/>
          </c:marker>
          <c:cat>
            <c:numRef>
              <c:f>'Import from cont Figure 32 &amp; 33'!$A$4:$A$186</c:f>
              <c:numCache>
                <c:formatCode>d\-mmm</c:formatCode>
                <c:ptCount val="183"/>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extLst xmlns:c15="http://schemas.microsoft.com/office/drawing/2012/chart"/>
            </c:numRef>
          </c:cat>
          <c:val>
            <c:numRef>
              <c:f>'Import from cont Figure 32 &amp; 33'!$C$4:$C$186</c:f>
              <c:numCache>
                <c:formatCode>0.0</c:formatCode>
                <c:ptCount val="183"/>
                <c:pt idx="0">
                  <c:v>0</c:v>
                </c:pt>
                <c:pt idx="1">
                  <c:v>0.11</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0.18</c:v>
                </c:pt>
                <c:pt idx="18">
                  <c:v>0.18</c:v>
                </c:pt>
                <c:pt idx="19">
                  <c:v>0.18</c:v>
                </c:pt>
                <c:pt idx="20">
                  <c:v>0.18</c:v>
                </c:pt>
                <c:pt idx="21">
                  <c:v>0.17</c:v>
                </c:pt>
                <c:pt idx="22">
                  <c:v>0.18</c:v>
                </c:pt>
                <c:pt idx="23">
                  <c:v>0.16</c:v>
                </c:pt>
                <c:pt idx="24">
                  <c:v>0.19</c:v>
                </c:pt>
                <c:pt idx="25">
                  <c:v>0.18</c:v>
                </c:pt>
                <c:pt idx="26">
                  <c:v>0.18</c:v>
                </c:pt>
                <c:pt idx="27">
                  <c:v>0.18</c:v>
                </c:pt>
                <c:pt idx="28">
                  <c:v>0.18</c:v>
                </c:pt>
                <c:pt idx="29">
                  <c:v>0.18</c:v>
                </c:pt>
                <c:pt idx="30">
                  <c:v>0.18</c:v>
                </c:pt>
                <c:pt idx="31">
                  <c:v>0.17</c:v>
                </c:pt>
                <c:pt idx="32">
                  <c:v>0.17</c:v>
                </c:pt>
                <c:pt idx="33">
                  <c:v>0.2</c:v>
                </c:pt>
                <c:pt idx="34">
                  <c:v>0.2</c:v>
                </c:pt>
                <c:pt idx="35">
                  <c:v>0.2</c:v>
                </c:pt>
                <c:pt idx="36">
                  <c:v>0.19</c:v>
                </c:pt>
                <c:pt idx="37">
                  <c:v>0.19</c:v>
                </c:pt>
                <c:pt idx="38">
                  <c:v>0.19</c:v>
                </c:pt>
                <c:pt idx="39">
                  <c:v>0.19</c:v>
                </c:pt>
                <c:pt idx="40">
                  <c:v>0.18</c:v>
                </c:pt>
                <c:pt idx="41">
                  <c:v>0.18</c:v>
                </c:pt>
                <c:pt idx="42">
                  <c:v>0</c:v>
                </c:pt>
                <c:pt idx="43">
                  <c:v>0.17</c:v>
                </c:pt>
                <c:pt idx="44">
                  <c:v>0.18</c:v>
                </c:pt>
                <c:pt idx="45">
                  <c:v>0.18</c:v>
                </c:pt>
                <c:pt idx="46">
                  <c:v>0.18</c:v>
                </c:pt>
                <c:pt idx="47">
                  <c:v>0.18</c:v>
                </c:pt>
                <c:pt idx="48">
                  <c:v>0.17</c:v>
                </c:pt>
                <c:pt idx="49">
                  <c:v>0.17</c:v>
                </c:pt>
                <c:pt idx="50">
                  <c:v>2.64</c:v>
                </c:pt>
                <c:pt idx="51">
                  <c:v>0.17</c:v>
                </c:pt>
                <c:pt idx="52">
                  <c:v>0.17</c:v>
                </c:pt>
                <c:pt idx="53">
                  <c:v>0.18</c:v>
                </c:pt>
                <c:pt idx="54">
                  <c:v>0.18</c:v>
                </c:pt>
                <c:pt idx="55">
                  <c:v>0.17</c:v>
                </c:pt>
                <c:pt idx="56">
                  <c:v>0.17</c:v>
                </c:pt>
                <c:pt idx="57">
                  <c:v>0.17</c:v>
                </c:pt>
                <c:pt idx="58">
                  <c:v>0.17</c:v>
                </c:pt>
                <c:pt idx="59">
                  <c:v>0.17</c:v>
                </c:pt>
                <c:pt idx="60">
                  <c:v>0.17</c:v>
                </c:pt>
                <c:pt idx="61">
                  <c:v>0.17</c:v>
                </c:pt>
                <c:pt idx="62">
                  <c:v>0.17</c:v>
                </c:pt>
                <c:pt idx="63">
                  <c:v>0.17</c:v>
                </c:pt>
                <c:pt idx="64">
                  <c:v>0.17</c:v>
                </c:pt>
                <c:pt idx="65">
                  <c:v>0.17</c:v>
                </c:pt>
                <c:pt idx="66">
                  <c:v>0.18</c:v>
                </c:pt>
                <c:pt idx="67">
                  <c:v>0.17</c:v>
                </c:pt>
                <c:pt idx="68">
                  <c:v>0.18</c:v>
                </c:pt>
                <c:pt idx="69">
                  <c:v>0.17</c:v>
                </c:pt>
                <c:pt idx="70">
                  <c:v>0.16</c:v>
                </c:pt>
                <c:pt idx="71">
                  <c:v>0.18</c:v>
                </c:pt>
                <c:pt idx="72">
                  <c:v>0.18</c:v>
                </c:pt>
                <c:pt idx="73">
                  <c:v>0.18</c:v>
                </c:pt>
                <c:pt idx="74">
                  <c:v>0.18</c:v>
                </c:pt>
                <c:pt idx="75">
                  <c:v>0</c:v>
                </c:pt>
                <c:pt idx="76">
                  <c:v>0.73</c:v>
                </c:pt>
                <c:pt idx="77">
                  <c:v>2.16</c:v>
                </c:pt>
                <c:pt idx="78">
                  <c:v>2.72</c:v>
                </c:pt>
                <c:pt idx="79">
                  <c:v>0.17</c:v>
                </c:pt>
                <c:pt idx="80">
                  <c:v>1.22</c:v>
                </c:pt>
                <c:pt idx="81">
                  <c:v>1.51</c:v>
                </c:pt>
                <c:pt idx="82">
                  <c:v>0.82</c:v>
                </c:pt>
                <c:pt idx="83">
                  <c:v>0.18</c:v>
                </c:pt>
                <c:pt idx="84">
                  <c:v>0.18</c:v>
                </c:pt>
                <c:pt idx="85">
                  <c:v>0.18</c:v>
                </c:pt>
                <c:pt idx="86">
                  <c:v>0.18</c:v>
                </c:pt>
                <c:pt idx="87">
                  <c:v>0.17</c:v>
                </c:pt>
                <c:pt idx="88">
                  <c:v>0.17</c:v>
                </c:pt>
                <c:pt idx="89">
                  <c:v>0.17</c:v>
                </c:pt>
                <c:pt idx="90">
                  <c:v>0.17</c:v>
                </c:pt>
                <c:pt idx="91">
                  <c:v>0.73</c:v>
                </c:pt>
                <c:pt idx="92">
                  <c:v>1.27</c:v>
                </c:pt>
                <c:pt idx="93">
                  <c:v>1.21</c:v>
                </c:pt>
                <c:pt idx="94">
                  <c:v>2.96</c:v>
                </c:pt>
                <c:pt idx="95">
                  <c:v>2.95</c:v>
                </c:pt>
                <c:pt idx="96">
                  <c:v>7.43</c:v>
                </c:pt>
                <c:pt idx="97">
                  <c:v>1.53</c:v>
                </c:pt>
                <c:pt idx="98">
                  <c:v>1.61</c:v>
                </c:pt>
                <c:pt idx="99">
                  <c:v>1.61</c:v>
                </c:pt>
                <c:pt idx="100">
                  <c:v>1.61</c:v>
                </c:pt>
                <c:pt idx="101">
                  <c:v>1.61</c:v>
                </c:pt>
                <c:pt idx="102">
                  <c:v>1.61</c:v>
                </c:pt>
                <c:pt idx="103">
                  <c:v>0.12</c:v>
                </c:pt>
                <c:pt idx="104">
                  <c:v>2.27</c:v>
                </c:pt>
                <c:pt idx="105">
                  <c:v>3.91</c:v>
                </c:pt>
                <c:pt idx="106">
                  <c:v>5.87</c:v>
                </c:pt>
                <c:pt idx="107">
                  <c:v>6.44</c:v>
                </c:pt>
                <c:pt idx="108">
                  <c:v>5.65</c:v>
                </c:pt>
                <c:pt idx="109">
                  <c:v>4.5</c:v>
                </c:pt>
                <c:pt idx="110">
                  <c:v>3.76</c:v>
                </c:pt>
                <c:pt idx="111">
                  <c:v>0.96</c:v>
                </c:pt>
                <c:pt idx="112">
                  <c:v>0.96</c:v>
                </c:pt>
                <c:pt idx="113">
                  <c:v>0.96</c:v>
                </c:pt>
                <c:pt idx="114">
                  <c:v>1.59</c:v>
                </c:pt>
                <c:pt idx="115">
                  <c:v>0.96</c:v>
                </c:pt>
                <c:pt idx="116">
                  <c:v>0.88</c:v>
                </c:pt>
                <c:pt idx="117">
                  <c:v>0.9</c:v>
                </c:pt>
                <c:pt idx="118">
                  <c:v>0.95</c:v>
                </c:pt>
                <c:pt idx="119">
                  <c:v>0.95</c:v>
                </c:pt>
                <c:pt idx="120">
                  <c:v>0.95</c:v>
                </c:pt>
                <c:pt idx="121">
                  <c:v>0.97</c:v>
                </c:pt>
                <c:pt idx="122">
                  <c:v>0.96</c:v>
                </c:pt>
                <c:pt idx="123">
                  <c:v>0.12</c:v>
                </c:pt>
                <c:pt idx="124">
                  <c:v>0.12</c:v>
                </c:pt>
                <c:pt idx="125">
                  <c:v>0.11</c:v>
                </c:pt>
                <c:pt idx="126">
                  <c:v>0.12</c:v>
                </c:pt>
                <c:pt idx="127">
                  <c:v>0.12</c:v>
                </c:pt>
                <c:pt idx="128">
                  <c:v>0.12</c:v>
                </c:pt>
                <c:pt idx="129">
                  <c:v>0.12</c:v>
                </c:pt>
                <c:pt idx="130">
                  <c:v>1.74</c:v>
                </c:pt>
                <c:pt idx="131">
                  <c:v>0.14000000000000001</c:v>
                </c:pt>
                <c:pt idx="132">
                  <c:v>0.12</c:v>
                </c:pt>
                <c:pt idx="133">
                  <c:v>0.35</c:v>
                </c:pt>
                <c:pt idx="134">
                  <c:v>0.12</c:v>
                </c:pt>
                <c:pt idx="135">
                  <c:v>0.12</c:v>
                </c:pt>
                <c:pt idx="136">
                  <c:v>0.12</c:v>
                </c:pt>
                <c:pt idx="137">
                  <c:v>0.13</c:v>
                </c:pt>
                <c:pt idx="138">
                  <c:v>0.13</c:v>
                </c:pt>
                <c:pt idx="139">
                  <c:v>0</c:v>
                </c:pt>
                <c:pt idx="140">
                  <c:v>0.13</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1.91</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3-CA16-40B5-8AE2-1F52D8550C2A}"/>
            </c:ext>
          </c:extLst>
        </c:ser>
        <c:dLbls>
          <c:showLegendKey val="0"/>
          <c:showVal val="0"/>
          <c:showCatName val="0"/>
          <c:showSerName val="0"/>
          <c:showPercent val="0"/>
          <c:showBubbleSize val="0"/>
        </c:dLbls>
        <c:smooth val="0"/>
        <c:axId val="1613346864"/>
        <c:axId val="1613341584"/>
        <c:extLst>
          <c:ext xmlns:c15="http://schemas.microsoft.com/office/drawing/2012/chart" uri="{02D57815-91ED-43cb-92C2-25804820EDAC}">
            <c15:filteredLineSeries>
              <c15:ser>
                <c:idx val="2"/>
                <c:order val="2"/>
                <c:tx>
                  <c:strRef>
                    <c:extLst>
                      <c:ext uri="{02D57815-91ED-43cb-92C2-25804820EDAC}">
                        <c15:formulaRef>
                          <c15:sqref>'Import from cont Figure 32 &amp; 33'!$D$3</c15:sqref>
                        </c15:formulaRef>
                      </c:ext>
                    </c:extLst>
                    <c:strCache>
                      <c:ptCount val="1"/>
                      <c:pt idx="0">
                        <c:v> 2024/25</c:v>
                      </c:pt>
                    </c:strCache>
                  </c:strRef>
                </c:tx>
                <c:spPr>
                  <a:ln w="28575" cap="rnd">
                    <a:solidFill>
                      <a:schemeClr val="accent3"/>
                    </a:solidFill>
                    <a:round/>
                  </a:ln>
                  <a:effectLst/>
                </c:spPr>
                <c:marker>
                  <c:symbol val="none"/>
                </c:marker>
                <c:cat>
                  <c:numRef>
                    <c:extLst>
                      <c:ext uri="{02D57815-91ED-43cb-92C2-25804820EDAC}">
                        <c15:formulaRef>
                          <c15:sqref>'Import from cont Figure 32 &amp; 33'!$A$4:$A$186</c15:sqref>
                        </c15:formulaRef>
                      </c:ext>
                    </c:extLst>
                    <c:numCache>
                      <c:formatCode>d\-mmm</c:formatCode>
                      <c:ptCount val="183"/>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extLst>
                      <c:ext uri="{02D57815-91ED-43cb-92C2-25804820EDAC}">
                        <c15:formulaRef>
                          <c15:sqref>'Import from cont Figure 32 &amp; 33'!$D$4:$D$186</c15:sqref>
                        </c15:formulaRef>
                      </c:ext>
                    </c:extLst>
                    <c:numCache>
                      <c:formatCode>0.0</c:formatCode>
                      <c:ptCount val="183"/>
                      <c:pt idx="0">
                        <c:v>0</c:v>
                      </c:pt>
                      <c:pt idx="1">
                        <c:v>0</c:v>
                      </c:pt>
                      <c:pt idx="2">
                        <c:v>0</c:v>
                      </c:pt>
                      <c:pt idx="3">
                        <c:v>0</c:v>
                      </c:pt>
                      <c:pt idx="4">
                        <c:v>0</c:v>
                      </c:pt>
                      <c:pt idx="5">
                        <c:v>0</c:v>
                      </c:pt>
                      <c:pt idx="6">
                        <c:v>0</c:v>
                      </c:pt>
                      <c:pt idx="7">
                        <c:v>0.1</c:v>
                      </c:pt>
                      <c:pt idx="8">
                        <c:v>0.1</c:v>
                      </c:pt>
                      <c:pt idx="9">
                        <c:v>0.1</c:v>
                      </c:pt>
                      <c:pt idx="10">
                        <c:v>0.1</c:v>
                      </c:pt>
                      <c:pt idx="11">
                        <c:v>0.1</c:v>
                      </c:pt>
                      <c:pt idx="12">
                        <c:v>0.4</c:v>
                      </c:pt>
                      <c:pt idx="13">
                        <c:v>0.4</c:v>
                      </c:pt>
                      <c:pt idx="14">
                        <c:v>0.4</c:v>
                      </c:pt>
                      <c:pt idx="15">
                        <c:v>0.4</c:v>
                      </c:pt>
                      <c:pt idx="16">
                        <c:v>0.4</c:v>
                      </c:pt>
                      <c:pt idx="17">
                        <c:v>0.4</c:v>
                      </c:pt>
                      <c:pt idx="18">
                        <c:v>0.4</c:v>
                      </c:pt>
                      <c:pt idx="19">
                        <c:v>0.5</c:v>
                      </c:pt>
                      <c:pt idx="20">
                        <c:v>0.5</c:v>
                      </c:pt>
                      <c:pt idx="21">
                        <c:v>0.5</c:v>
                      </c:pt>
                      <c:pt idx="22">
                        <c:v>0.5</c:v>
                      </c:pt>
                      <c:pt idx="23">
                        <c:v>1.3</c:v>
                      </c:pt>
                      <c:pt idx="24">
                        <c:v>1.3</c:v>
                      </c:pt>
                      <c:pt idx="25">
                        <c:v>2</c:v>
                      </c:pt>
                      <c:pt idx="26">
                        <c:v>2.6</c:v>
                      </c:pt>
                      <c:pt idx="27">
                        <c:v>3.5</c:v>
                      </c:pt>
                      <c:pt idx="28">
                        <c:v>3.8</c:v>
                      </c:pt>
                      <c:pt idx="29">
                        <c:v>3.8</c:v>
                      </c:pt>
                      <c:pt idx="30">
                        <c:v>3.8</c:v>
                      </c:pt>
                      <c:pt idx="31">
                        <c:v>5.1999999999999993</c:v>
                      </c:pt>
                      <c:pt idx="32">
                        <c:v>5.1999999999999993</c:v>
                      </c:pt>
                      <c:pt idx="33">
                        <c:v>6.1999999999999993</c:v>
                      </c:pt>
                      <c:pt idx="34">
                        <c:v>6.1999999999999993</c:v>
                      </c:pt>
                      <c:pt idx="35">
                        <c:v>6.8999999999999995</c:v>
                      </c:pt>
                      <c:pt idx="36">
                        <c:v>6.8999999999999995</c:v>
                      </c:pt>
                      <c:pt idx="37">
                        <c:v>8</c:v>
                      </c:pt>
                      <c:pt idx="38">
                        <c:v>8</c:v>
                      </c:pt>
                      <c:pt idx="39">
                        <c:v>10.5</c:v>
                      </c:pt>
                      <c:pt idx="40">
                        <c:v>12.6</c:v>
                      </c:pt>
                      <c:pt idx="41">
                        <c:v>15</c:v>
                      </c:pt>
                      <c:pt idx="42">
                        <c:v>21.7</c:v>
                      </c:pt>
                      <c:pt idx="43">
                        <c:v>29.2</c:v>
                      </c:pt>
                      <c:pt idx="44">
                        <c:v>33.700000000000003</c:v>
                      </c:pt>
                      <c:pt idx="45">
                        <c:v>38.300000000000004</c:v>
                      </c:pt>
                      <c:pt idx="46">
                        <c:v>38.300000000000004</c:v>
                      </c:pt>
                      <c:pt idx="47">
                        <c:v>39.400000000000006</c:v>
                      </c:pt>
                      <c:pt idx="48">
                        <c:v>39.500000000000007</c:v>
                      </c:pt>
                      <c:pt idx="49">
                        <c:v>40.900000000000006</c:v>
                      </c:pt>
                      <c:pt idx="50">
                        <c:v>41.800000000000004</c:v>
                      </c:pt>
                      <c:pt idx="51">
                        <c:v>42.400000000000006</c:v>
                      </c:pt>
                      <c:pt idx="52">
                        <c:v>42.600000000000009</c:v>
                      </c:pt>
                      <c:pt idx="53">
                        <c:v>42.600000000000009</c:v>
                      </c:pt>
                      <c:pt idx="54">
                        <c:v>42.600000000000009</c:v>
                      </c:pt>
                      <c:pt idx="55">
                        <c:v>42.600000000000009</c:v>
                      </c:pt>
                      <c:pt idx="56">
                        <c:v>42.800000000000011</c:v>
                      </c:pt>
                      <c:pt idx="57">
                        <c:v>42.800000000000011</c:v>
                      </c:pt>
                      <c:pt idx="58">
                        <c:v>43.70000000000001</c:v>
                      </c:pt>
                      <c:pt idx="59">
                        <c:v>43.70000000000001</c:v>
                      </c:pt>
                      <c:pt idx="60">
                        <c:v>44.000000000000007</c:v>
                      </c:pt>
                      <c:pt idx="61">
                        <c:v>44.20000000000001</c:v>
                      </c:pt>
                      <c:pt idx="62">
                        <c:v>44.20000000000001</c:v>
                      </c:pt>
                      <c:pt idx="63">
                        <c:v>47.000000000000007</c:v>
                      </c:pt>
                      <c:pt idx="64">
                        <c:v>47.800000000000004</c:v>
                      </c:pt>
                      <c:pt idx="65">
                        <c:v>48.800000000000004</c:v>
                      </c:pt>
                      <c:pt idx="66">
                        <c:v>49.900000000000006</c:v>
                      </c:pt>
                      <c:pt idx="67">
                        <c:v>50.7</c:v>
                      </c:pt>
                      <c:pt idx="68">
                        <c:v>51.900000000000006</c:v>
                      </c:pt>
                      <c:pt idx="69">
                        <c:v>52.7</c:v>
                      </c:pt>
                      <c:pt idx="70">
                        <c:v>53.7</c:v>
                      </c:pt>
                      <c:pt idx="71">
                        <c:v>54.900000000000006</c:v>
                      </c:pt>
                      <c:pt idx="72">
                        <c:v>55.900000000000006</c:v>
                      </c:pt>
                      <c:pt idx="73">
                        <c:v>57.300000000000004</c:v>
                      </c:pt>
                      <c:pt idx="74">
                        <c:v>57.400000000000006</c:v>
                      </c:pt>
                      <c:pt idx="75">
                        <c:v>57.600000000000009</c:v>
                      </c:pt>
                      <c:pt idx="76">
                        <c:v>57.600000000000009</c:v>
                      </c:pt>
                      <c:pt idx="77">
                        <c:v>57.70000000000001</c:v>
                      </c:pt>
                      <c:pt idx="78">
                        <c:v>57.900000000000013</c:v>
                      </c:pt>
                      <c:pt idx="79">
                        <c:v>58.000000000000014</c:v>
                      </c:pt>
                      <c:pt idx="80">
                        <c:v>58.200000000000017</c:v>
                      </c:pt>
                      <c:pt idx="81">
                        <c:v>58.500000000000014</c:v>
                      </c:pt>
                      <c:pt idx="82">
                        <c:v>58.600000000000016</c:v>
                      </c:pt>
                      <c:pt idx="83">
                        <c:v>59.300000000000018</c:v>
                      </c:pt>
                      <c:pt idx="84">
                        <c:v>60.500000000000021</c:v>
                      </c:pt>
                      <c:pt idx="85">
                        <c:v>61.600000000000023</c:v>
                      </c:pt>
                      <c:pt idx="86">
                        <c:v>62.600000000000023</c:v>
                      </c:pt>
                      <c:pt idx="87">
                        <c:v>63.40000000000002</c:v>
                      </c:pt>
                      <c:pt idx="88">
                        <c:v>64.200000000000017</c:v>
                      </c:pt>
                      <c:pt idx="89">
                        <c:v>64.700000000000017</c:v>
                      </c:pt>
                      <c:pt idx="90">
                        <c:v>65.200000000000017</c:v>
                      </c:pt>
                      <c:pt idx="91">
                        <c:v>65.800000000000011</c:v>
                      </c:pt>
                      <c:pt idx="92">
                        <c:v>73.000000000000014</c:v>
                      </c:pt>
                      <c:pt idx="93">
                        <c:v>82.300000000000011</c:v>
                      </c:pt>
                      <c:pt idx="94">
                        <c:v>91.600000000000009</c:v>
                      </c:pt>
                      <c:pt idx="95">
                        <c:v>101.00000000000001</c:v>
                      </c:pt>
                      <c:pt idx="96">
                        <c:v>110.40000000000002</c:v>
                      </c:pt>
                      <c:pt idx="97">
                        <c:v>119.70000000000002</c:v>
                      </c:pt>
                      <c:pt idx="98">
                        <c:v>129.20000000000002</c:v>
                      </c:pt>
                      <c:pt idx="99">
                        <c:v>149.70000000000002</c:v>
                      </c:pt>
                      <c:pt idx="100">
                        <c:v>174.3</c:v>
                      </c:pt>
                      <c:pt idx="101">
                        <c:v>196.70000000000002</c:v>
                      </c:pt>
                      <c:pt idx="102">
                        <c:v>208.8</c:v>
                      </c:pt>
                      <c:pt idx="103">
                        <c:v>219.4</c:v>
                      </c:pt>
                      <c:pt idx="104">
                        <c:v>226.9</c:v>
                      </c:pt>
                      <c:pt idx="105">
                        <c:v>231.70000000000002</c:v>
                      </c:pt>
                      <c:pt idx="106">
                        <c:v>239.70000000000002</c:v>
                      </c:pt>
                      <c:pt idx="107">
                        <c:v>249.4</c:v>
                      </c:pt>
                      <c:pt idx="108">
                        <c:v>257.2</c:v>
                      </c:pt>
                      <c:pt idx="109">
                        <c:v>267.89999999999998</c:v>
                      </c:pt>
                      <c:pt idx="110">
                        <c:v>280.89999999999998</c:v>
                      </c:pt>
                      <c:pt idx="111">
                        <c:v>301.79999999999995</c:v>
                      </c:pt>
                      <c:pt idx="112">
                        <c:v>334.29999999999995</c:v>
                      </c:pt>
                      <c:pt idx="113">
                        <c:v>357.99999999999994</c:v>
                      </c:pt>
                      <c:pt idx="114">
                        <c:v>371.59999999999997</c:v>
                      </c:pt>
                      <c:pt idx="115">
                        <c:v>375.49999999999994</c:v>
                      </c:pt>
                      <c:pt idx="116">
                        <c:v>380.49999999999994</c:v>
                      </c:pt>
                      <c:pt idx="117">
                        <c:v>385.59999999999997</c:v>
                      </c:pt>
                      <c:pt idx="118">
                        <c:v>390.79999999999995</c:v>
                      </c:pt>
                      <c:pt idx="119">
                        <c:v>394.49999999999994</c:v>
                      </c:pt>
                      <c:pt idx="120">
                        <c:v>399.59999999999997</c:v>
                      </c:pt>
                      <c:pt idx="121">
                        <c:v>421.7</c:v>
                      </c:pt>
                      <c:pt idx="122">
                        <c:v>440</c:v>
                      </c:pt>
                      <c:pt idx="123">
                        <c:v>447.8</c:v>
                      </c:pt>
                      <c:pt idx="124">
                        <c:v>454.7</c:v>
                      </c:pt>
                      <c:pt idx="125">
                        <c:v>461.59999999999997</c:v>
                      </c:pt>
                      <c:pt idx="126">
                        <c:v>472.49999999999994</c:v>
                      </c:pt>
                      <c:pt idx="127">
                        <c:v>490.59999999999997</c:v>
                      </c:pt>
                      <c:pt idx="128">
                        <c:v>502.7</c:v>
                      </c:pt>
                      <c:pt idx="129">
                        <c:v>514.70000000000005</c:v>
                      </c:pt>
                      <c:pt idx="130">
                        <c:v>525</c:v>
                      </c:pt>
                      <c:pt idx="131">
                        <c:v>534.9</c:v>
                      </c:pt>
                      <c:pt idx="132">
                        <c:v>542.6</c:v>
                      </c:pt>
                      <c:pt idx="133">
                        <c:v>554.4</c:v>
                      </c:pt>
                      <c:pt idx="134">
                        <c:v>566.4</c:v>
                      </c:pt>
                      <c:pt idx="135">
                        <c:v>574</c:v>
                      </c:pt>
                      <c:pt idx="136">
                        <c:v>581.6</c:v>
                      </c:pt>
                      <c:pt idx="137">
                        <c:v>582.70000000000005</c:v>
                      </c:pt>
                      <c:pt idx="138">
                        <c:v>583.30000000000007</c:v>
                      </c:pt>
                      <c:pt idx="139">
                        <c:v>584.50000000000011</c:v>
                      </c:pt>
                      <c:pt idx="140">
                        <c:v>584.80000000000007</c:v>
                      </c:pt>
                      <c:pt idx="141">
                        <c:v>585.6</c:v>
                      </c:pt>
                      <c:pt idx="142">
                        <c:v>586.30000000000007</c:v>
                      </c:pt>
                      <c:pt idx="143">
                        <c:v>587.00000000000011</c:v>
                      </c:pt>
                      <c:pt idx="144">
                        <c:v>588.20000000000016</c:v>
                      </c:pt>
                      <c:pt idx="145">
                        <c:v>589.30000000000018</c:v>
                      </c:pt>
                      <c:pt idx="146">
                        <c:v>589.60000000000014</c:v>
                      </c:pt>
                      <c:pt idx="147">
                        <c:v>589.90000000000009</c:v>
                      </c:pt>
                      <c:pt idx="148">
                        <c:v>590.40000000000009</c:v>
                      </c:pt>
                      <c:pt idx="149">
                        <c:v>590.70000000000005</c:v>
                      </c:pt>
                      <c:pt idx="150">
                        <c:v>591.40000000000009</c:v>
                      </c:pt>
                      <c:pt idx="151">
                        <c:v>591.40000000000009</c:v>
                      </c:pt>
                      <c:pt idx="152">
                        <c:v>591.40000000000009</c:v>
                      </c:pt>
                      <c:pt idx="153">
                        <c:v>591.40000000000009</c:v>
                      </c:pt>
                      <c:pt idx="154">
                        <c:v>591.40000000000009</c:v>
                      </c:pt>
                      <c:pt idx="155">
                        <c:v>591.40000000000009</c:v>
                      </c:pt>
                      <c:pt idx="156">
                        <c:v>591.40000000000009</c:v>
                      </c:pt>
                      <c:pt idx="157">
                        <c:v>591.40000000000009</c:v>
                      </c:pt>
                      <c:pt idx="158">
                        <c:v>591.40000000000009</c:v>
                      </c:pt>
                      <c:pt idx="159">
                        <c:v>591.40000000000009</c:v>
                      </c:pt>
                      <c:pt idx="160">
                        <c:v>591.40000000000009</c:v>
                      </c:pt>
                      <c:pt idx="161">
                        <c:v>591.40000000000009</c:v>
                      </c:pt>
                      <c:pt idx="162">
                        <c:v>591.40000000000009</c:v>
                      </c:pt>
                      <c:pt idx="163">
                        <c:v>591.40000000000009</c:v>
                      </c:pt>
                      <c:pt idx="164">
                        <c:v>591.40000000000009</c:v>
                      </c:pt>
                      <c:pt idx="165">
                        <c:v>592.70000000000005</c:v>
                      </c:pt>
                      <c:pt idx="166">
                        <c:v>594.5</c:v>
                      </c:pt>
                      <c:pt idx="167">
                        <c:v>598.79999999999995</c:v>
                      </c:pt>
                      <c:pt idx="168">
                        <c:v>599.79999999999995</c:v>
                      </c:pt>
                      <c:pt idx="169">
                        <c:v>599.79999999999995</c:v>
                      </c:pt>
                      <c:pt idx="170">
                        <c:v>599.79999999999995</c:v>
                      </c:pt>
                      <c:pt idx="171">
                        <c:v>599.79999999999995</c:v>
                      </c:pt>
                      <c:pt idx="172">
                        <c:v>600.09999999999991</c:v>
                      </c:pt>
                      <c:pt idx="173">
                        <c:v>600.39999999999986</c:v>
                      </c:pt>
                      <c:pt idx="174">
                        <c:v>600.69999999999982</c:v>
                      </c:pt>
                      <c:pt idx="175">
                        <c:v>601.0999999999998</c:v>
                      </c:pt>
                      <c:pt idx="176">
                        <c:v>601.49999999999977</c:v>
                      </c:pt>
                      <c:pt idx="177">
                        <c:v>601.79999999999973</c:v>
                      </c:pt>
                      <c:pt idx="178">
                        <c:v>601.79999999999973</c:v>
                      </c:pt>
                      <c:pt idx="179">
                        <c:v>601.79999999999973</c:v>
                      </c:pt>
                      <c:pt idx="180">
                        <c:v>601.79999999999973</c:v>
                      </c:pt>
                      <c:pt idx="181">
                        <c:v>601.79999999999973</c:v>
                      </c:pt>
                    </c:numCache>
                  </c:numRef>
                </c:val>
                <c:smooth val="0"/>
                <c:extLst>
                  <c:ext xmlns:c16="http://schemas.microsoft.com/office/drawing/2014/chart" uri="{C3380CC4-5D6E-409C-BE32-E72D297353CC}">
                    <c16:uniqueId val="{00000000-CA16-40B5-8AE2-1F52D8550C2A}"/>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'Import from cont Figure 32 &amp; 33'!$E$3</c15:sqref>
                        </c15:formulaRef>
                      </c:ext>
                    </c:extLst>
                    <c:strCache>
                      <c:ptCount val="1"/>
                      <c:pt idx="0">
                        <c:v> 2025/26</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'Import from cont Figure 32 &amp; 33'!$A$4:$A$186</c15:sqref>
                        </c15:formulaRef>
                      </c:ext>
                    </c:extLst>
                    <c:numCache>
                      <c:formatCode>d\-mmm</c:formatCode>
                      <c:ptCount val="183"/>
                      <c:pt idx="0">
                        <c:v>45931.25</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extLst xmlns:c15="http://schemas.microsoft.com/office/drawing/2012/chart">
                      <c:ext xmlns:c15="http://schemas.microsoft.com/office/drawing/2012/chart" uri="{02D57815-91ED-43cb-92C2-25804820EDAC}">
                        <c15:formulaRef>
                          <c15:sqref>'Import from cont Figure 32 &amp; 33'!$E$4:$E$186</c15:sqref>
                        </c15:formulaRef>
                      </c:ext>
                    </c:extLst>
                    <c:numCache>
                      <c:formatCode>0</c:formatCode>
                      <c:ptCount val="183"/>
                      <c:pt idx="0">
                        <c:v>0</c:v>
                      </c:pt>
                      <c:pt idx="1">
                        <c:v>0.11</c:v>
                      </c:pt>
                      <c:pt idx="2">
                        <c:v>0.11</c:v>
                      </c:pt>
                      <c:pt idx="3">
                        <c:v>0.11</c:v>
                      </c:pt>
                      <c:pt idx="4">
                        <c:v>0.11</c:v>
                      </c:pt>
                      <c:pt idx="5">
                        <c:v>0.11</c:v>
                      </c:pt>
                      <c:pt idx="6">
                        <c:v>0.11</c:v>
                      </c:pt>
                      <c:pt idx="7">
                        <c:v>0.11</c:v>
                      </c:pt>
                      <c:pt idx="8">
                        <c:v>0.11</c:v>
                      </c:pt>
                      <c:pt idx="9">
                        <c:v>0.11</c:v>
                      </c:pt>
                      <c:pt idx="10">
                        <c:v>0.11</c:v>
                      </c:pt>
                      <c:pt idx="11">
                        <c:v>0.11</c:v>
                      </c:pt>
                      <c:pt idx="12">
                        <c:v>0.11</c:v>
                      </c:pt>
                      <c:pt idx="13">
                        <c:v>0.11</c:v>
                      </c:pt>
                      <c:pt idx="14">
                        <c:v>0.11</c:v>
                      </c:pt>
                      <c:pt idx="15">
                        <c:v>0.11</c:v>
                      </c:pt>
                      <c:pt idx="16">
                        <c:v>0.11</c:v>
                      </c:pt>
                      <c:pt idx="17">
                        <c:v>0.28999999999999998</c:v>
                      </c:pt>
                      <c:pt idx="18">
                        <c:v>0.47</c:v>
                      </c:pt>
                      <c:pt idx="19">
                        <c:v>0.64999999999999991</c:v>
                      </c:pt>
                      <c:pt idx="20">
                        <c:v>0.82999999999999985</c:v>
                      </c:pt>
                      <c:pt idx="21">
                        <c:v>0.99999999999999989</c:v>
                      </c:pt>
                      <c:pt idx="22">
                        <c:v>1.18</c:v>
                      </c:pt>
                      <c:pt idx="23">
                        <c:v>1.3399999999999999</c:v>
                      </c:pt>
                      <c:pt idx="24">
                        <c:v>1.5299999999999998</c:v>
                      </c:pt>
                      <c:pt idx="25">
                        <c:v>1.7099999999999997</c:v>
                      </c:pt>
                      <c:pt idx="26">
                        <c:v>1.8899999999999997</c:v>
                      </c:pt>
                      <c:pt idx="27">
                        <c:v>2.0699999999999998</c:v>
                      </c:pt>
                      <c:pt idx="28">
                        <c:v>2.25</c:v>
                      </c:pt>
                      <c:pt idx="29">
                        <c:v>2.4300000000000002</c:v>
                      </c:pt>
                      <c:pt idx="30">
                        <c:v>2.6100000000000003</c:v>
                      </c:pt>
                      <c:pt idx="31">
                        <c:v>2.7800000000000002</c:v>
                      </c:pt>
                      <c:pt idx="32">
                        <c:v>2.95</c:v>
                      </c:pt>
                      <c:pt idx="33">
                        <c:v>3.1500000000000004</c:v>
                      </c:pt>
                      <c:pt idx="34">
                        <c:v>3.3500000000000005</c:v>
                      </c:pt>
                      <c:pt idx="35">
                        <c:v>3.5500000000000007</c:v>
                      </c:pt>
                      <c:pt idx="36">
                        <c:v>3.7400000000000007</c:v>
                      </c:pt>
                      <c:pt idx="37">
                        <c:v>3.9300000000000006</c:v>
                      </c:pt>
                      <c:pt idx="38">
                        <c:v>4.120000000000001</c:v>
                      </c:pt>
                      <c:pt idx="39">
                        <c:v>4.3100000000000014</c:v>
                      </c:pt>
                      <c:pt idx="40">
                        <c:v>4.4900000000000011</c:v>
                      </c:pt>
                      <c:pt idx="41">
                        <c:v>4.6700000000000008</c:v>
                      </c:pt>
                      <c:pt idx="42">
                        <c:v>4.6700000000000008</c:v>
                      </c:pt>
                      <c:pt idx="43">
                        <c:v>4.8400000000000007</c:v>
                      </c:pt>
                      <c:pt idx="44">
                        <c:v>5.0200000000000005</c:v>
                      </c:pt>
                      <c:pt idx="45">
                        <c:v>5.2</c:v>
                      </c:pt>
                      <c:pt idx="46">
                        <c:v>5.38</c:v>
                      </c:pt>
                      <c:pt idx="47">
                        <c:v>5.56</c:v>
                      </c:pt>
                      <c:pt idx="48">
                        <c:v>5.7299999999999995</c:v>
                      </c:pt>
                      <c:pt idx="49">
                        <c:v>5.8999999999999995</c:v>
                      </c:pt>
                      <c:pt idx="50">
                        <c:v>8.5399999999999991</c:v>
                      </c:pt>
                      <c:pt idx="51">
                        <c:v>8.7099999999999991</c:v>
                      </c:pt>
                      <c:pt idx="52">
                        <c:v>8.879999999999999</c:v>
                      </c:pt>
                      <c:pt idx="53">
                        <c:v>9.0599999999999987</c:v>
                      </c:pt>
                      <c:pt idx="54">
                        <c:v>9.2399999999999984</c:v>
                      </c:pt>
                      <c:pt idx="55">
                        <c:v>9.4099999999999984</c:v>
                      </c:pt>
                      <c:pt idx="56">
                        <c:v>9.5799999999999983</c:v>
                      </c:pt>
                      <c:pt idx="57">
                        <c:v>9.7499999999999982</c:v>
                      </c:pt>
                      <c:pt idx="58">
                        <c:v>9.9199999999999982</c:v>
                      </c:pt>
                      <c:pt idx="59">
                        <c:v>10.089999999999998</c:v>
                      </c:pt>
                      <c:pt idx="60">
                        <c:v>10.259999999999998</c:v>
                      </c:pt>
                      <c:pt idx="61">
                        <c:v>10.429999999999998</c:v>
                      </c:pt>
                      <c:pt idx="62">
                        <c:v>10.599999999999998</c:v>
                      </c:pt>
                      <c:pt idx="63">
                        <c:v>10.769999999999998</c:v>
                      </c:pt>
                      <c:pt idx="64">
                        <c:v>10.939999999999998</c:v>
                      </c:pt>
                      <c:pt idx="65">
                        <c:v>11.109999999999998</c:v>
                      </c:pt>
                      <c:pt idx="66">
                        <c:v>11.289999999999997</c:v>
                      </c:pt>
                      <c:pt idx="67">
                        <c:v>11.459999999999997</c:v>
                      </c:pt>
                      <c:pt idx="68">
                        <c:v>11.639999999999997</c:v>
                      </c:pt>
                      <c:pt idx="69">
                        <c:v>11.809999999999997</c:v>
                      </c:pt>
                      <c:pt idx="70">
                        <c:v>11.969999999999997</c:v>
                      </c:pt>
                      <c:pt idx="71">
                        <c:v>12.149999999999997</c:v>
                      </c:pt>
                      <c:pt idx="72">
                        <c:v>12.329999999999997</c:v>
                      </c:pt>
                      <c:pt idx="73">
                        <c:v>12.509999999999996</c:v>
                      </c:pt>
                      <c:pt idx="74">
                        <c:v>12.689999999999996</c:v>
                      </c:pt>
                      <c:pt idx="75">
                        <c:v>12.689999999999996</c:v>
                      </c:pt>
                      <c:pt idx="76">
                        <c:v>13.419999999999996</c:v>
                      </c:pt>
                      <c:pt idx="77">
                        <c:v>15.579999999999997</c:v>
                      </c:pt>
                      <c:pt idx="78">
                        <c:v>18.299999999999997</c:v>
                      </c:pt>
                      <c:pt idx="79">
                        <c:v>18.47</c:v>
                      </c:pt>
                      <c:pt idx="80">
                        <c:v>19.689999999999998</c:v>
                      </c:pt>
                      <c:pt idx="81">
                        <c:v>21.2</c:v>
                      </c:pt>
                      <c:pt idx="82">
                        <c:v>22.02</c:v>
                      </c:pt>
                      <c:pt idx="83">
                        <c:v>22.2</c:v>
                      </c:pt>
                      <c:pt idx="84">
                        <c:v>22.38</c:v>
                      </c:pt>
                      <c:pt idx="85">
                        <c:v>22.56</c:v>
                      </c:pt>
                      <c:pt idx="86">
                        <c:v>22.74</c:v>
                      </c:pt>
                      <c:pt idx="87">
                        <c:v>22.91</c:v>
                      </c:pt>
                      <c:pt idx="88">
                        <c:v>23.080000000000002</c:v>
                      </c:pt>
                      <c:pt idx="89">
                        <c:v>23.250000000000004</c:v>
                      </c:pt>
                      <c:pt idx="90">
                        <c:v>23.420000000000005</c:v>
                      </c:pt>
                      <c:pt idx="91">
                        <c:v>24.150000000000006</c:v>
                      </c:pt>
                      <c:pt idx="92">
                        <c:v>25.420000000000005</c:v>
                      </c:pt>
                      <c:pt idx="93">
                        <c:v>26.630000000000006</c:v>
                      </c:pt>
                      <c:pt idx="94">
                        <c:v>29.590000000000007</c:v>
                      </c:pt>
                      <c:pt idx="95">
                        <c:v>32.540000000000006</c:v>
                      </c:pt>
                      <c:pt idx="96">
                        <c:v>39.970000000000006</c:v>
                      </c:pt>
                      <c:pt idx="97">
                        <c:v>41.500000000000007</c:v>
                      </c:pt>
                      <c:pt idx="98">
                        <c:v>43.110000000000007</c:v>
                      </c:pt>
                      <c:pt idx="99">
                        <c:v>44.720000000000006</c:v>
                      </c:pt>
                      <c:pt idx="100">
                        <c:v>46.330000000000005</c:v>
                      </c:pt>
                      <c:pt idx="101">
                        <c:v>47.940000000000005</c:v>
                      </c:pt>
                      <c:pt idx="102">
                        <c:v>49.550000000000004</c:v>
                      </c:pt>
                      <c:pt idx="103">
                        <c:v>49.67</c:v>
                      </c:pt>
                      <c:pt idx="104">
                        <c:v>51.940000000000005</c:v>
                      </c:pt>
                      <c:pt idx="105">
                        <c:v>55.850000000000009</c:v>
                      </c:pt>
                      <c:pt idx="106">
                        <c:v>61.720000000000006</c:v>
                      </c:pt>
                      <c:pt idx="107">
                        <c:v>68.160000000000011</c:v>
                      </c:pt>
                      <c:pt idx="108">
                        <c:v>73.810000000000016</c:v>
                      </c:pt>
                      <c:pt idx="109">
                        <c:v>78.310000000000016</c:v>
                      </c:pt>
                      <c:pt idx="110">
                        <c:v>82.070000000000022</c:v>
                      </c:pt>
                      <c:pt idx="111">
                        <c:v>83.030000000000015</c:v>
                      </c:pt>
                      <c:pt idx="112">
                        <c:v>83.990000000000009</c:v>
                      </c:pt>
                      <c:pt idx="113">
                        <c:v>84.95</c:v>
                      </c:pt>
                      <c:pt idx="114">
                        <c:v>86.54</c:v>
                      </c:pt>
                      <c:pt idx="115">
                        <c:v>87.5</c:v>
                      </c:pt>
                      <c:pt idx="116">
                        <c:v>88.38</c:v>
                      </c:pt>
                      <c:pt idx="117">
                        <c:v>89.28</c:v>
                      </c:pt>
                      <c:pt idx="118">
                        <c:v>90.23</c:v>
                      </c:pt>
                      <c:pt idx="119">
                        <c:v>91.18</c:v>
                      </c:pt>
                      <c:pt idx="120">
                        <c:v>92.13000000000001</c:v>
                      </c:pt>
                      <c:pt idx="121">
                        <c:v>93.100000000000009</c:v>
                      </c:pt>
                      <c:pt idx="122">
                        <c:v>94.06</c:v>
                      </c:pt>
                      <c:pt idx="123">
                        <c:v>94.18</c:v>
                      </c:pt>
                      <c:pt idx="124">
                        <c:v>94.300000000000011</c:v>
                      </c:pt>
                      <c:pt idx="125">
                        <c:v>94.410000000000011</c:v>
                      </c:pt>
                      <c:pt idx="126">
                        <c:v>94.530000000000015</c:v>
                      </c:pt>
                      <c:pt idx="127">
                        <c:v>94.65000000000002</c:v>
                      </c:pt>
                      <c:pt idx="128">
                        <c:v>94.770000000000024</c:v>
                      </c:pt>
                      <c:pt idx="129">
                        <c:v>94.890000000000029</c:v>
                      </c:pt>
                      <c:pt idx="130">
                        <c:v>96.630000000000024</c:v>
                      </c:pt>
                      <c:pt idx="131">
                        <c:v>96.770000000000024</c:v>
                      </c:pt>
                      <c:pt idx="132">
                        <c:v>96.890000000000029</c:v>
                      </c:pt>
                      <c:pt idx="133">
                        <c:v>97.240000000000023</c:v>
                      </c:pt>
                      <c:pt idx="134">
                        <c:v>97.360000000000028</c:v>
                      </c:pt>
                      <c:pt idx="135">
                        <c:v>97.480000000000032</c:v>
                      </c:pt>
                      <c:pt idx="136">
                        <c:v>97.600000000000037</c:v>
                      </c:pt>
                      <c:pt idx="137">
                        <c:v>97.730000000000032</c:v>
                      </c:pt>
                      <c:pt idx="138">
                        <c:v>97.860000000000028</c:v>
                      </c:pt>
                      <c:pt idx="139">
                        <c:v>97.860000000000028</c:v>
                      </c:pt>
                      <c:pt idx="140">
                        <c:v>97.990000000000023</c:v>
                      </c:pt>
                      <c:pt idx="141">
                        <c:v>97.990000000000023</c:v>
                      </c:pt>
                      <c:pt idx="142">
                        <c:v>97.990000000000023</c:v>
                      </c:pt>
                      <c:pt idx="143">
                        <c:v>97.990000000000023</c:v>
                      </c:pt>
                      <c:pt idx="144">
                        <c:v>97.990000000000023</c:v>
                      </c:pt>
                      <c:pt idx="145">
                        <c:v>97.990000000000023</c:v>
                      </c:pt>
                      <c:pt idx="146">
                        <c:v>97.990000000000023</c:v>
                      </c:pt>
                      <c:pt idx="147">
                        <c:v>97.990000000000023</c:v>
                      </c:pt>
                      <c:pt idx="148">
                        <c:v>97.990000000000023</c:v>
                      </c:pt>
                      <c:pt idx="149">
                        <c:v>97.990000000000023</c:v>
                      </c:pt>
                      <c:pt idx="150">
                        <c:v>97.990000000000023</c:v>
                      </c:pt>
                      <c:pt idx="151">
                        <c:v>97.990000000000023</c:v>
                      </c:pt>
                      <c:pt idx="152">
                        <c:v>97.990000000000023</c:v>
                      </c:pt>
                      <c:pt idx="153">
                        <c:v>97.990000000000023</c:v>
                      </c:pt>
                      <c:pt idx="154">
                        <c:v>97.990000000000023</c:v>
                      </c:pt>
                      <c:pt idx="155">
                        <c:v>97.990000000000023</c:v>
                      </c:pt>
                      <c:pt idx="156">
                        <c:v>97.990000000000023</c:v>
                      </c:pt>
                      <c:pt idx="157">
                        <c:v>97.990000000000023</c:v>
                      </c:pt>
                      <c:pt idx="158">
                        <c:v>99.90000000000002</c:v>
                      </c:pt>
                      <c:pt idx="159">
                        <c:v>99.90000000000002</c:v>
                      </c:pt>
                      <c:pt idx="160">
                        <c:v>99.90000000000002</c:v>
                      </c:pt>
                      <c:pt idx="161">
                        <c:v>99.90000000000002</c:v>
                      </c:pt>
                      <c:pt idx="162">
                        <c:v>99.90000000000002</c:v>
                      </c:pt>
                      <c:pt idx="163">
                        <c:v>99.90000000000002</c:v>
                      </c:pt>
                      <c:pt idx="164">
                        <c:v>99.90000000000002</c:v>
                      </c:pt>
                      <c:pt idx="165">
                        <c:v>99.90000000000002</c:v>
                      </c:pt>
                      <c:pt idx="166">
                        <c:v>99.90000000000002</c:v>
                      </c:pt>
                      <c:pt idx="167">
                        <c:v>99.90000000000002</c:v>
                      </c:pt>
                      <c:pt idx="168">
                        <c:v>99.90000000000002</c:v>
                      </c:pt>
                      <c:pt idx="169">
                        <c:v>99.90000000000002</c:v>
                      </c:pt>
                      <c:pt idx="170">
                        <c:v>99.90000000000002</c:v>
                      </c:pt>
                      <c:pt idx="171">
                        <c:v>99.90000000000002</c:v>
                      </c:pt>
                      <c:pt idx="172">
                        <c:v>99.90000000000002</c:v>
                      </c:pt>
                      <c:pt idx="173">
                        <c:v>99.90000000000002</c:v>
                      </c:pt>
                      <c:pt idx="174">
                        <c:v>99.90000000000002</c:v>
                      </c:pt>
                      <c:pt idx="175">
                        <c:v>99.90000000000002</c:v>
                      </c:pt>
                      <c:pt idx="176">
                        <c:v>99.90000000000002</c:v>
                      </c:pt>
                      <c:pt idx="177">
                        <c:v>99.90000000000002</c:v>
                      </c:pt>
                      <c:pt idx="178">
                        <c:v>99.90000000000002</c:v>
                      </c:pt>
                      <c:pt idx="179">
                        <c:v>99.90000000000002</c:v>
                      </c:pt>
                      <c:pt idx="180">
                        <c:v>99.90000000000002</c:v>
                      </c:pt>
                      <c:pt idx="181">
                        <c:v>99.90000000000002</c:v>
                      </c:pt>
                    </c:numCache>
                  </c:numRef>
                </c:val>
                <c:smooth val="0"/>
                <c:extLst xmlns:c15="http://schemas.microsoft.com/office/drawing/2012/chart">
                  <c:ext xmlns:c16="http://schemas.microsoft.com/office/drawing/2014/chart" uri="{C3380CC4-5D6E-409C-BE32-E72D297353CC}">
                    <c16:uniqueId val="{00000001-CA16-40B5-8AE2-1F52D8550C2A}"/>
                  </c:ext>
                </c:extLst>
              </c15:ser>
            </c15:filteredLineSeries>
          </c:ext>
        </c:extLst>
      </c:lineChart>
      <c:dateAx>
        <c:axId val="1613346864"/>
        <c:scaling>
          <c:orientation val="minMax"/>
        </c:scaling>
        <c:delete val="0"/>
        <c:axPos val="b"/>
        <c:numFmt formatCode="d\-m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1613341584"/>
        <c:crosses val="autoZero"/>
        <c:auto val="1"/>
        <c:lblOffset val="100"/>
        <c:baseTimeUnit val="days"/>
      </c:dateAx>
      <c:valAx>
        <c:axId val="16133415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r>
                  <a:rPr lang="en-GB">
                    <a:latin typeface="Tenorite" panose="00000500000000000000" pitchFamily="2" charset="0"/>
                  </a:rPr>
                  <a:t>mcm/d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1613346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Tenorite" panose="00000500000000000000" pitchFamily="2" charset="0"/>
              </a:defRPr>
            </a:pPr>
            <a:r>
              <a:rPr lang="en-GB" sz="1000">
                <a:latin typeface="Tenorite" panose="00000500000000000000" pitchFamily="2" charset="0"/>
              </a:rPr>
              <a:t>October to March average CWV</a:t>
            </a:r>
          </a:p>
          <a:p>
            <a:pPr>
              <a:defRPr sz="1000">
                <a:latin typeface="Tenorite" panose="00000500000000000000" pitchFamily="2" charset="0"/>
              </a:defRPr>
            </a:pPr>
            <a:r>
              <a:rPr lang="en-GB" sz="1000">
                <a:latin typeface="Tenorite" panose="00000500000000000000" pitchFamily="2" charset="0"/>
              </a:rPr>
              <a:t>coldest to warmest order</a:t>
            </a:r>
          </a:p>
        </c:rich>
      </c:tx>
      <c:overlay val="0"/>
      <c:spPr>
        <a:noFill/>
        <a:ln w="25400">
          <a:noFill/>
        </a:ln>
      </c:spPr>
    </c:title>
    <c:autoTitleDeleted val="0"/>
    <c:plotArea>
      <c:layout>
        <c:manualLayout>
          <c:layoutTarget val="inner"/>
          <c:xMode val="edge"/>
          <c:yMode val="edge"/>
          <c:x val="6.0232743342979567E-2"/>
          <c:y val="0.15456034045127076"/>
          <c:w val="0.92336788029701411"/>
          <c:h val="0.55211585064029611"/>
        </c:manualLayout>
      </c:layout>
      <c:barChart>
        <c:barDir val="col"/>
        <c:grouping val="stacked"/>
        <c:varyColors val="0"/>
        <c:ser>
          <c:idx val="0"/>
          <c:order val="0"/>
          <c:tx>
            <c:v>Winters 1960/61 - 2004/05</c:v>
          </c:tx>
          <c:spPr>
            <a:solidFill>
              <a:schemeClr val="accent1"/>
            </a:solidFill>
            <a:ln w="25400">
              <a:noFill/>
            </a:ln>
          </c:spPr>
          <c:invertIfNegative val="0"/>
          <c:cat>
            <c:strRef>
              <c:f>'CWV Figure 3'!$B$5:$B$70</c:f>
              <c:strCache>
                <c:ptCount val="66"/>
                <c:pt idx="0">
                  <c:v>1962/1963</c:v>
                </c:pt>
                <c:pt idx="1">
                  <c:v>1978/1979</c:v>
                </c:pt>
                <c:pt idx="2">
                  <c:v>1985/1986</c:v>
                </c:pt>
                <c:pt idx="3">
                  <c:v>1961/1962</c:v>
                </c:pt>
                <c:pt idx="4">
                  <c:v>1981/1982</c:v>
                </c:pt>
                <c:pt idx="5">
                  <c:v>1968/1969</c:v>
                </c:pt>
                <c:pt idx="6">
                  <c:v>1969/1970</c:v>
                </c:pt>
                <c:pt idx="7">
                  <c:v>1964/1965</c:v>
                </c:pt>
                <c:pt idx="8">
                  <c:v>2012/2013</c:v>
                </c:pt>
                <c:pt idx="9">
                  <c:v>1967/1968</c:v>
                </c:pt>
                <c:pt idx="10">
                  <c:v>1963/1964</c:v>
                </c:pt>
                <c:pt idx="11">
                  <c:v>1984/1985</c:v>
                </c:pt>
                <c:pt idx="12">
                  <c:v>1965/1966</c:v>
                </c:pt>
                <c:pt idx="13">
                  <c:v>1986/1987</c:v>
                </c:pt>
                <c:pt idx="14">
                  <c:v>1976/1977</c:v>
                </c:pt>
                <c:pt idx="15">
                  <c:v>1995/1996</c:v>
                </c:pt>
                <c:pt idx="16">
                  <c:v>1993/1994</c:v>
                </c:pt>
                <c:pt idx="17">
                  <c:v>2010/2011</c:v>
                </c:pt>
                <c:pt idx="18">
                  <c:v>2009/2010</c:v>
                </c:pt>
                <c:pt idx="19">
                  <c:v>1977/1978</c:v>
                </c:pt>
                <c:pt idx="20">
                  <c:v>1983/1984</c:v>
                </c:pt>
                <c:pt idx="21">
                  <c:v>1980/1981</c:v>
                </c:pt>
                <c:pt idx="22">
                  <c:v>1975/1976</c:v>
                </c:pt>
                <c:pt idx="23">
                  <c:v>1966/1967</c:v>
                </c:pt>
                <c:pt idx="24">
                  <c:v>1982/1983</c:v>
                </c:pt>
                <c:pt idx="25">
                  <c:v>2008/2009</c:v>
                </c:pt>
                <c:pt idx="26">
                  <c:v>1979/1980</c:v>
                </c:pt>
                <c:pt idx="27">
                  <c:v>1973/1974</c:v>
                </c:pt>
                <c:pt idx="28">
                  <c:v>2000/2001</c:v>
                </c:pt>
                <c:pt idx="29">
                  <c:v>1974/1975</c:v>
                </c:pt>
                <c:pt idx="30">
                  <c:v>1990/1991</c:v>
                </c:pt>
                <c:pt idx="31">
                  <c:v>1992/1993</c:v>
                </c:pt>
                <c:pt idx="32">
                  <c:v>1970/1971</c:v>
                </c:pt>
                <c:pt idx="33">
                  <c:v>2005/2006</c:v>
                </c:pt>
                <c:pt idx="34">
                  <c:v>1972/1973</c:v>
                </c:pt>
                <c:pt idx="35">
                  <c:v>2017/2018</c:v>
                </c:pt>
                <c:pt idx="36">
                  <c:v>1987/1988</c:v>
                </c:pt>
                <c:pt idx="37">
                  <c:v>1996/1997</c:v>
                </c:pt>
                <c:pt idx="38">
                  <c:v>1971/1972</c:v>
                </c:pt>
                <c:pt idx="39">
                  <c:v>1991/1992</c:v>
                </c:pt>
                <c:pt idx="40">
                  <c:v>1960/1961</c:v>
                </c:pt>
                <c:pt idx="41">
                  <c:v>2003/2004</c:v>
                </c:pt>
                <c:pt idx="42">
                  <c:v>2020/2021</c:v>
                </c:pt>
                <c:pt idx="43">
                  <c:v>1998/1999</c:v>
                </c:pt>
                <c:pt idx="44">
                  <c:v>2002/2003</c:v>
                </c:pt>
                <c:pt idx="45">
                  <c:v>2014/2015</c:v>
                </c:pt>
                <c:pt idx="46">
                  <c:v>2004/2005</c:v>
                </c:pt>
                <c:pt idx="47">
                  <c:v>1999/2000</c:v>
                </c:pt>
                <c:pt idx="48">
                  <c:v>2007/2008</c:v>
                </c:pt>
                <c:pt idx="49">
                  <c:v>2019/2020</c:v>
                </c:pt>
                <c:pt idx="50">
                  <c:v>1994/1995</c:v>
                </c:pt>
                <c:pt idx="51">
                  <c:v>2016/2017</c:v>
                </c:pt>
                <c:pt idx="52">
                  <c:v>1988/1989</c:v>
                </c:pt>
                <c:pt idx="53">
                  <c:v>2024/2025</c:v>
                </c:pt>
                <c:pt idx="54">
                  <c:v>1989/1990</c:v>
                </c:pt>
                <c:pt idx="55">
                  <c:v>2001/2002</c:v>
                </c:pt>
                <c:pt idx="56">
                  <c:v>2013/2014</c:v>
                </c:pt>
                <c:pt idx="57">
                  <c:v>2022/2023</c:v>
                </c:pt>
                <c:pt idx="58">
                  <c:v>1997/1998</c:v>
                </c:pt>
                <c:pt idx="59">
                  <c:v>2018/2019</c:v>
                </c:pt>
                <c:pt idx="60">
                  <c:v>2025/2026</c:v>
                </c:pt>
                <c:pt idx="61">
                  <c:v>2021/2022</c:v>
                </c:pt>
                <c:pt idx="62">
                  <c:v>2011/2012</c:v>
                </c:pt>
                <c:pt idx="63">
                  <c:v>2015/2016</c:v>
                </c:pt>
                <c:pt idx="64">
                  <c:v>2023/2024</c:v>
                </c:pt>
                <c:pt idx="65">
                  <c:v>2006/2007</c:v>
                </c:pt>
              </c:strCache>
            </c:strRef>
          </c:cat>
          <c:val>
            <c:numRef>
              <c:f>'CWV Figure 3'!$C$5:$C$70</c:f>
              <c:numCache>
                <c:formatCode>0.000</c:formatCode>
                <c:ptCount val="66"/>
                <c:pt idx="0">
                  <c:v>3.2026019550318034</c:v>
                </c:pt>
                <c:pt idx="1">
                  <c:v>4.3656044541447638</c:v>
                </c:pt>
                <c:pt idx="2">
                  <c:v>4.3657759529033466</c:v>
                </c:pt>
                <c:pt idx="3">
                  <c:v>4.4746871440958662</c:v>
                </c:pt>
                <c:pt idx="4">
                  <c:v>4.5522185200242706</c:v>
                </c:pt>
                <c:pt idx="5">
                  <c:v>4.6050454177122546</c:v>
                </c:pt>
                <c:pt idx="6">
                  <c:v>4.648941449280394</c:v>
                </c:pt>
                <c:pt idx="7">
                  <c:v>4.6571302200157776</c:v>
                </c:pt>
                <c:pt idx="9">
                  <c:v>4.8182293741279931</c:v>
                </c:pt>
                <c:pt idx="10">
                  <c:v>4.9232150296135631</c:v>
                </c:pt>
                <c:pt idx="11">
                  <c:v>4.9428272882100144</c:v>
                </c:pt>
                <c:pt idx="12">
                  <c:v>4.9543961991372649</c:v>
                </c:pt>
                <c:pt idx="13">
                  <c:v>4.9955790381100043</c:v>
                </c:pt>
                <c:pt idx="14">
                  <c:v>5.016157821984037</c:v>
                </c:pt>
                <c:pt idx="15">
                  <c:v>5.1038659056269537</c:v>
                </c:pt>
                <c:pt idx="16">
                  <c:v>5.1129212024988764</c:v>
                </c:pt>
                <c:pt idx="19">
                  <c:v>5.2417713078942771</c:v>
                </c:pt>
                <c:pt idx="20">
                  <c:v>5.2642871168711061</c:v>
                </c:pt>
                <c:pt idx="21">
                  <c:v>5.2702004840785506</c:v>
                </c:pt>
                <c:pt idx="22">
                  <c:v>5.2956887202652165</c:v>
                </c:pt>
                <c:pt idx="23">
                  <c:v>5.3543846411867237</c:v>
                </c:pt>
                <c:pt idx="24">
                  <c:v>5.3736083813313522</c:v>
                </c:pt>
                <c:pt idx="26">
                  <c:v>5.3785484652051716</c:v>
                </c:pt>
                <c:pt idx="27">
                  <c:v>5.3901791254672213</c:v>
                </c:pt>
                <c:pt idx="28">
                  <c:v>5.393877018037073</c:v>
                </c:pt>
                <c:pt idx="29">
                  <c:v>5.4444310128207416</c:v>
                </c:pt>
                <c:pt idx="30">
                  <c:v>5.4450520325641669</c:v>
                </c:pt>
                <c:pt idx="31">
                  <c:v>5.451895127367286</c:v>
                </c:pt>
                <c:pt idx="32">
                  <c:v>5.4644925028500584</c:v>
                </c:pt>
                <c:pt idx="34">
                  <c:v>5.6042121878719362</c:v>
                </c:pt>
                <c:pt idx="36">
                  <c:v>5.627843545761066</c:v>
                </c:pt>
                <c:pt idx="37">
                  <c:v>5.6436542819057758</c:v>
                </c:pt>
                <c:pt idx="38">
                  <c:v>5.6447606118099998</c:v>
                </c:pt>
                <c:pt idx="39">
                  <c:v>5.732690759349496</c:v>
                </c:pt>
                <c:pt idx="40">
                  <c:v>5.7389504934646505</c:v>
                </c:pt>
                <c:pt idx="41">
                  <c:v>5.9147050031541593</c:v>
                </c:pt>
                <c:pt idx="43">
                  <c:v>5.990591361864066</c:v>
                </c:pt>
                <c:pt idx="44">
                  <c:v>6.0015286362339442</c:v>
                </c:pt>
                <c:pt idx="46">
                  <c:v>6.1703941311804096</c:v>
                </c:pt>
                <c:pt idx="47">
                  <c:v>6.1877512896229057</c:v>
                </c:pt>
                <c:pt idx="50">
                  <c:v>6.2943836784732889</c:v>
                </c:pt>
                <c:pt idx="52">
                  <c:v>6.3558284716785396</c:v>
                </c:pt>
                <c:pt idx="54">
                  <c:v>6.5382736170024502</c:v>
                </c:pt>
                <c:pt idx="55">
                  <c:v>6.5565021248526962</c:v>
                </c:pt>
                <c:pt idx="58">
                  <c:v>6.6632242796897181</c:v>
                </c:pt>
              </c:numCache>
            </c:numRef>
          </c:val>
          <c:extLst>
            <c:ext xmlns:c16="http://schemas.microsoft.com/office/drawing/2014/chart" uri="{C3380CC4-5D6E-409C-BE32-E72D297353CC}">
              <c16:uniqueId val="{00000000-5215-429E-A435-6533F939B907}"/>
            </c:ext>
          </c:extLst>
        </c:ser>
        <c:ser>
          <c:idx val="1"/>
          <c:order val="1"/>
          <c:tx>
            <c:v>Previous 20 Winters</c:v>
          </c:tx>
          <c:spPr>
            <a:solidFill>
              <a:schemeClr val="accent5"/>
            </a:solidFill>
            <a:ln w="25400">
              <a:noFill/>
            </a:ln>
          </c:spPr>
          <c:invertIfNegative val="0"/>
          <c:cat>
            <c:strRef>
              <c:f>'CWV Figure 3'!$B$5:$B$70</c:f>
              <c:strCache>
                <c:ptCount val="66"/>
                <c:pt idx="0">
                  <c:v>1962/1963</c:v>
                </c:pt>
                <c:pt idx="1">
                  <c:v>1978/1979</c:v>
                </c:pt>
                <c:pt idx="2">
                  <c:v>1985/1986</c:v>
                </c:pt>
                <c:pt idx="3">
                  <c:v>1961/1962</c:v>
                </c:pt>
                <c:pt idx="4">
                  <c:v>1981/1982</c:v>
                </c:pt>
                <c:pt idx="5">
                  <c:v>1968/1969</c:v>
                </c:pt>
                <c:pt idx="6">
                  <c:v>1969/1970</c:v>
                </c:pt>
                <c:pt idx="7">
                  <c:v>1964/1965</c:v>
                </c:pt>
                <c:pt idx="8">
                  <c:v>2012/2013</c:v>
                </c:pt>
                <c:pt idx="9">
                  <c:v>1967/1968</c:v>
                </c:pt>
                <c:pt idx="10">
                  <c:v>1963/1964</c:v>
                </c:pt>
                <c:pt idx="11">
                  <c:v>1984/1985</c:v>
                </c:pt>
                <c:pt idx="12">
                  <c:v>1965/1966</c:v>
                </c:pt>
                <c:pt idx="13">
                  <c:v>1986/1987</c:v>
                </c:pt>
                <c:pt idx="14">
                  <c:v>1976/1977</c:v>
                </c:pt>
                <c:pt idx="15">
                  <c:v>1995/1996</c:v>
                </c:pt>
                <c:pt idx="16">
                  <c:v>1993/1994</c:v>
                </c:pt>
                <c:pt idx="17">
                  <c:v>2010/2011</c:v>
                </c:pt>
                <c:pt idx="18">
                  <c:v>2009/2010</c:v>
                </c:pt>
                <c:pt idx="19">
                  <c:v>1977/1978</c:v>
                </c:pt>
                <c:pt idx="20">
                  <c:v>1983/1984</c:v>
                </c:pt>
                <c:pt idx="21">
                  <c:v>1980/1981</c:v>
                </c:pt>
                <c:pt idx="22">
                  <c:v>1975/1976</c:v>
                </c:pt>
                <c:pt idx="23">
                  <c:v>1966/1967</c:v>
                </c:pt>
                <c:pt idx="24">
                  <c:v>1982/1983</c:v>
                </c:pt>
                <c:pt idx="25">
                  <c:v>2008/2009</c:v>
                </c:pt>
                <c:pt idx="26">
                  <c:v>1979/1980</c:v>
                </c:pt>
                <c:pt idx="27">
                  <c:v>1973/1974</c:v>
                </c:pt>
                <c:pt idx="28">
                  <c:v>2000/2001</c:v>
                </c:pt>
                <c:pt idx="29">
                  <c:v>1974/1975</c:v>
                </c:pt>
                <c:pt idx="30">
                  <c:v>1990/1991</c:v>
                </c:pt>
                <c:pt idx="31">
                  <c:v>1992/1993</c:v>
                </c:pt>
                <c:pt idx="32">
                  <c:v>1970/1971</c:v>
                </c:pt>
                <c:pt idx="33">
                  <c:v>2005/2006</c:v>
                </c:pt>
                <c:pt idx="34">
                  <c:v>1972/1973</c:v>
                </c:pt>
                <c:pt idx="35">
                  <c:v>2017/2018</c:v>
                </c:pt>
                <c:pt idx="36">
                  <c:v>1987/1988</c:v>
                </c:pt>
                <c:pt idx="37">
                  <c:v>1996/1997</c:v>
                </c:pt>
                <c:pt idx="38">
                  <c:v>1971/1972</c:v>
                </c:pt>
                <c:pt idx="39">
                  <c:v>1991/1992</c:v>
                </c:pt>
                <c:pt idx="40">
                  <c:v>1960/1961</c:v>
                </c:pt>
                <c:pt idx="41">
                  <c:v>2003/2004</c:v>
                </c:pt>
                <c:pt idx="42">
                  <c:v>2020/2021</c:v>
                </c:pt>
                <c:pt idx="43">
                  <c:v>1998/1999</c:v>
                </c:pt>
                <c:pt idx="44">
                  <c:v>2002/2003</c:v>
                </c:pt>
                <c:pt idx="45">
                  <c:v>2014/2015</c:v>
                </c:pt>
                <c:pt idx="46">
                  <c:v>2004/2005</c:v>
                </c:pt>
                <c:pt idx="47">
                  <c:v>1999/2000</c:v>
                </c:pt>
                <c:pt idx="48">
                  <c:v>2007/2008</c:v>
                </c:pt>
                <c:pt idx="49">
                  <c:v>2019/2020</c:v>
                </c:pt>
                <c:pt idx="50">
                  <c:v>1994/1995</c:v>
                </c:pt>
                <c:pt idx="51">
                  <c:v>2016/2017</c:v>
                </c:pt>
                <c:pt idx="52">
                  <c:v>1988/1989</c:v>
                </c:pt>
                <c:pt idx="53">
                  <c:v>2024/2025</c:v>
                </c:pt>
                <c:pt idx="54">
                  <c:v>1989/1990</c:v>
                </c:pt>
                <c:pt idx="55">
                  <c:v>2001/2002</c:v>
                </c:pt>
                <c:pt idx="56">
                  <c:v>2013/2014</c:v>
                </c:pt>
                <c:pt idx="57">
                  <c:v>2022/2023</c:v>
                </c:pt>
                <c:pt idx="58">
                  <c:v>1997/1998</c:v>
                </c:pt>
                <c:pt idx="59">
                  <c:v>2018/2019</c:v>
                </c:pt>
                <c:pt idx="60">
                  <c:v>2025/2026</c:v>
                </c:pt>
                <c:pt idx="61">
                  <c:v>2021/2022</c:v>
                </c:pt>
                <c:pt idx="62">
                  <c:v>2011/2012</c:v>
                </c:pt>
                <c:pt idx="63">
                  <c:v>2015/2016</c:v>
                </c:pt>
                <c:pt idx="64">
                  <c:v>2023/2024</c:v>
                </c:pt>
                <c:pt idx="65">
                  <c:v>2006/2007</c:v>
                </c:pt>
              </c:strCache>
            </c:strRef>
          </c:cat>
          <c:val>
            <c:numRef>
              <c:f>'CWV Figure 3'!$D$5:$D$70</c:f>
              <c:numCache>
                <c:formatCode>0.000</c:formatCode>
                <c:ptCount val="66"/>
                <c:pt idx="8">
                  <c:v>4.7854126042666278</c:v>
                </c:pt>
                <c:pt idx="17">
                  <c:v>5.1551819663824814</c:v>
                </c:pt>
                <c:pt idx="18">
                  <c:v>5.2379577840168245</c:v>
                </c:pt>
                <c:pt idx="25">
                  <c:v>5.3748311033750147</c:v>
                </c:pt>
                <c:pt idx="33">
                  <c:v>5.5986810252364361</c:v>
                </c:pt>
                <c:pt idx="35">
                  <c:v>5.6167653996159812</c:v>
                </c:pt>
                <c:pt idx="42">
                  <c:v>5.9302151967292174</c:v>
                </c:pt>
                <c:pt idx="45">
                  <c:v>6.1594868787405215</c:v>
                </c:pt>
                <c:pt idx="48">
                  <c:v>6.2386273909061289</c:v>
                </c:pt>
                <c:pt idx="49">
                  <c:v>6.2535516195917733</c:v>
                </c:pt>
                <c:pt idx="51">
                  <c:v>6.3384106614446036</c:v>
                </c:pt>
                <c:pt idx="53">
                  <c:v>6.4504405357808201</c:v>
                </c:pt>
                <c:pt idx="56">
                  <c:v>6.5871581555706689</c:v>
                </c:pt>
                <c:pt idx="57">
                  <c:v>6.6410703055495022</c:v>
                </c:pt>
                <c:pt idx="59">
                  <c:v>6.6867906277409199</c:v>
                </c:pt>
                <c:pt idx="61">
                  <c:v>6.8346604376920714</c:v>
                </c:pt>
                <c:pt idx="62">
                  <c:v>6.8507303160503987</c:v>
                </c:pt>
                <c:pt idx="63">
                  <c:v>6.852199682949089</c:v>
                </c:pt>
                <c:pt idx="64">
                  <c:v>6.8907144972488155</c:v>
                </c:pt>
                <c:pt idx="65">
                  <c:v>6.9994106767970301</c:v>
                </c:pt>
              </c:numCache>
            </c:numRef>
          </c:val>
          <c:extLst>
            <c:ext xmlns:c16="http://schemas.microsoft.com/office/drawing/2014/chart" uri="{C3380CC4-5D6E-409C-BE32-E72D297353CC}">
              <c16:uniqueId val="{00000001-5215-429E-A435-6533F939B907}"/>
            </c:ext>
          </c:extLst>
        </c:ser>
        <c:ser>
          <c:idx val="2"/>
          <c:order val="2"/>
          <c:tx>
            <c:v>Winter 2025/26</c:v>
          </c:tx>
          <c:spPr>
            <a:solidFill>
              <a:schemeClr val="accent6"/>
            </a:solidFill>
            <a:ln w="25400">
              <a:noFill/>
            </a:ln>
          </c:spPr>
          <c:invertIfNegative val="0"/>
          <c:cat>
            <c:strRef>
              <c:f>'CWV Figure 3'!$B$5:$B$70</c:f>
              <c:strCache>
                <c:ptCount val="66"/>
                <c:pt idx="0">
                  <c:v>1962/1963</c:v>
                </c:pt>
                <c:pt idx="1">
                  <c:v>1978/1979</c:v>
                </c:pt>
                <c:pt idx="2">
                  <c:v>1985/1986</c:v>
                </c:pt>
                <c:pt idx="3">
                  <c:v>1961/1962</c:v>
                </c:pt>
                <c:pt idx="4">
                  <c:v>1981/1982</c:v>
                </c:pt>
                <c:pt idx="5">
                  <c:v>1968/1969</c:v>
                </c:pt>
                <c:pt idx="6">
                  <c:v>1969/1970</c:v>
                </c:pt>
                <c:pt idx="7">
                  <c:v>1964/1965</c:v>
                </c:pt>
                <c:pt idx="8">
                  <c:v>2012/2013</c:v>
                </c:pt>
                <c:pt idx="9">
                  <c:v>1967/1968</c:v>
                </c:pt>
                <c:pt idx="10">
                  <c:v>1963/1964</c:v>
                </c:pt>
                <c:pt idx="11">
                  <c:v>1984/1985</c:v>
                </c:pt>
                <c:pt idx="12">
                  <c:v>1965/1966</c:v>
                </c:pt>
                <c:pt idx="13">
                  <c:v>1986/1987</c:v>
                </c:pt>
                <c:pt idx="14">
                  <c:v>1976/1977</c:v>
                </c:pt>
                <c:pt idx="15">
                  <c:v>1995/1996</c:v>
                </c:pt>
                <c:pt idx="16">
                  <c:v>1993/1994</c:v>
                </c:pt>
                <c:pt idx="17">
                  <c:v>2010/2011</c:v>
                </c:pt>
                <c:pt idx="18">
                  <c:v>2009/2010</c:v>
                </c:pt>
                <c:pt idx="19">
                  <c:v>1977/1978</c:v>
                </c:pt>
                <c:pt idx="20">
                  <c:v>1983/1984</c:v>
                </c:pt>
                <c:pt idx="21">
                  <c:v>1980/1981</c:v>
                </c:pt>
                <c:pt idx="22">
                  <c:v>1975/1976</c:v>
                </c:pt>
                <c:pt idx="23">
                  <c:v>1966/1967</c:v>
                </c:pt>
                <c:pt idx="24">
                  <c:v>1982/1983</c:v>
                </c:pt>
                <c:pt idx="25">
                  <c:v>2008/2009</c:v>
                </c:pt>
                <c:pt idx="26">
                  <c:v>1979/1980</c:v>
                </c:pt>
                <c:pt idx="27">
                  <c:v>1973/1974</c:v>
                </c:pt>
                <c:pt idx="28">
                  <c:v>2000/2001</c:v>
                </c:pt>
                <c:pt idx="29">
                  <c:v>1974/1975</c:v>
                </c:pt>
                <c:pt idx="30">
                  <c:v>1990/1991</c:v>
                </c:pt>
                <c:pt idx="31">
                  <c:v>1992/1993</c:v>
                </c:pt>
                <c:pt idx="32">
                  <c:v>1970/1971</c:v>
                </c:pt>
                <c:pt idx="33">
                  <c:v>2005/2006</c:v>
                </c:pt>
                <c:pt idx="34">
                  <c:v>1972/1973</c:v>
                </c:pt>
                <c:pt idx="35">
                  <c:v>2017/2018</c:v>
                </c:pt>
                <c:pt idx="36">
                  <c:v>1987/1988</c:v>
                </c:pt>
                <c:pt idx="37">
                  <c:v>1996/1997</c:v>
                </c:pt>
                <c:pt idx="38">
                  <c:v>1971/1972</c:v>
                </c:pt>
                <c:pt idx="39">
                  <c:v>1991/1992</c:v>
                </c:pt>
                <c:pt idx="40">
                  <c:v>1960/1961</c:v>
                </c:pt>
                <c:pt idx="41">
                  <c:v>2003/2004</c:v>
                </c:pt>
                <c:pt idx="42">
                  <c:v>2020/2021</c:v>
                </c:pt>
                <c:pt idx="43">
                  <c:v>1998/1999</c:v>
                </c:pt>
                <c:pt idx="44">
                  <c:v>2002/2003</c:v>
                </c:pt>
                <c:pt idx="45">
                  <c:v>2014/2015</c:v>
                </c:pt>
                <c:pt idx="46">
                  <c:v>2004/2005</c:v>
                </c:pt>
                <c:pt idx="47">
                  <c:v>1999/2000</c:v>
                </c:pt>
                <c:pt idx="48">
                  <c:v>2007/2008</c:v>
                </c:pt>
                <c:pt idx="49">
                  <c:v>2019/2020</c:v>
                </c:pt>
                <c:pt idx="50">
                  <c:v>1994/1995</c:v>
                </c:pt>
                <c:pt idx="51">
                  <c:v>2016/2017</c:v>
                </c:pt>
                <c:pt idx="52">
                  <c:v>1988/1989</c:v>
                </c:pt>
                <c:pt idx="53">
                  <c:v>2024/2025</c:v>
                </c:pt>
                <c:pt idx="54">
                  <c:v>1989/1990</c:v>
                </c:pt>
                <c:pt idx="55">
                  <c:v>2001/2002</c:v>
                </c:pt>
                <c:pt idx="56">
                  <c:v>2013/2014</c:v>
                </c:pt>
                <c:pt idx="57">
                  <c:v>2022/2023</c:v>
                </c:pt>
                <c:pt idx="58">
                  <c:v>1997/1998</c:v>
                </c:pt>
                <c:pt idx="59">
                  <c:v>2018/2019</c:v>
                </c:pt>
                <c:pt idx="60">
                  <c:v>2025/2026</c:v>
                </c:pt>
                <c:pt idx="61">
                  <c:v>2021/2022</c:v>
                </c:pt>
                <c:pt idx="62">
                  <c:v>2011/2012</c:v>
                </c:pt>
                <c:pt idx="63">
                  <c:v>2015/2016</c:v>
                </c:pt>
                <c:pt idx="64">
                  <c:v>2023/2024</c:v>
                </c:pt>
                <c:pt idx="65">
                  <c:v>2006/2007</c:v>
                </c:pt>
              </c:strCache>
            </c:strRef>
          </c:cat>
          <c:val>
            <c:numRef>
              <c:f>'CWV Figure 3'!$E$5:$E$70</c:f>
              <c:numCache>
                <c:formatCode>0.000</c:formatCode>
                <c:ptCount val="66"/>
                <c:pt idx="60">
                  <c:v>6.7955776677838333</c:v>
                </c:pt>
              </c:numCache>
            </c:numRef>
          </c:val>
          <c:extLst>
            <c:ext xmlns:c16="http://schemas.microsoft.com/office/drawing/2014/chart" uri="{C3380CC4-5D6E-409C-BE32-E72D297353CC}">
              <c16:uniqueId val="{00000002-5215-429E-A435-6533F939B907}"/>
            </c:ext>
          </c:extLst>
        </c:ser>
        <c:dLbls>
          <c:showLegendKey val="0"/>
          <c:showVal val="0"/>
          <c:showCatName val="0"/>
          <c:showSerName val="0"/>
          <c:showPercent val="0"/>
          <c:showBubbleSize val="0"/>
        </c:dLbls>
        <c:gapWidth val="50"/>
        <c:overlap val="100"/>
        <c:axId val="338247120"/>
        <c:axId val="1"/>
      </c:barChart>
      <c:catAx>
        <c:axId val="338247120"/>
        <c:scaling>
          <c:orientation val="minMax"/>
        </c:scaling>
        <c:delete val="0"/>
        <c:axPos val="b"/>
        <c:title>
          <c:tx>
            <c:rich>
              <a:bodyPr/>
              <a:lstStyle/>
              <a:p>
                <a:pPr>
                  <a:defRPr sz="1000">
                    <a:latin typeface="Tenorite" panose="00000500000000000000" pitchFamily="2" charset="0"/>
                  </a:defRPr>
                </a:pPr>
                <a:r>
                  <a:rPr lang="en-GB" sz="1000">
                    <a:latin typeface="Tenorite" panose="00000500000000000000" pitchFamily="2" charset="0"/>
                  </a:rPr>
                  <a:t>Supply Year</a:t>
                </a:r>
              </a:p>
            </c:rich>
          </c:tx>
          <c:overlay val="0"/>
        </c:title>
        <c:numFmt formatCode="General" sourceLinked="1"/>
        <c:majorTickMark val="out"/>
        <c:minorTickMark val="none"/>
        <c:tickLblPos val="nextTo"/>
        <c:spPr>
          <a:ln w="3175">
            <a:solidFill>
              <a:srgbClr val="000000"/>
            </a:solidFill>
            <a:prstDash val="solid"/>
          </a:ln>
        </c:spPr>
        <c:txPr>
          <a:bodyPr rot="-5400000" vert="horz"/>
          <a:lstStyle/>
          <a:p>
            <a:pPr>
              <a:defRPr sz="1000">
                <a:latin typeface="Tenorite" panose="00000500000000000000" pitchFamily="2" charset="0"/>
              </a:defRPr>
            </a:pPr>
            <a:endParaRPr lang="en-US"/>
          </a:p>
        </c:txPr>
        <c:crossAx val="1"/>
        <c:crosses val="autoZero"/>
        <c:auto val="1"/>
        <c:lblAlgn val="ctr"/>
        <c:lblOffset val="100"/>
        <c:tickLblSkip val="1"/>
        <c:tickMarkSkip val="1"/>
        <c:noMultiLvlLbl val="0"/>
      </c:catAx>
      <c:valAx>
        <c:axId val="1"/>
        <c:scaling>
          <c:orientation val="minMax"/>
          <c:min val="3"/>
        </c:scaling>
        <c:delete val="0"/>
        <c:axPos val="l"/>
        <c:majorGridlines>
          <c:spPr>
            <a:ln w="3175">
              <a:solidFill>
                <a:srgbClr val="C0C0C0"/>
              </a:solidFill>
              <a:prstDash val="lgDash"/>
            </a:ln>
          </c:spPr>
        </c:majorGridlines>
        <c:title>
          <c:tx>
            <c:rich>
              <a:bodyPr/>
              <a:lstStyle/>
              <a:p>
                <a:pPr>
                  <a:defRPr sz="1000">
                    <a:latin typeface="Tenorite" panose="00000500000000000000" pitchFamily="2" charset="0"/>
                  </a:defRPr>
                </a:pPr>
                <a:r>
                  <a:rPr lang="en-GB" sz="1000">
                    <a:latin typeface="Tenorite" panose="00000500000000000000" pitchFamily="2" charset="0"/>
                  </a:rPr>
                  <a:t>Degrees CWV</a:t>
                </a:r>
              </a:p>
            </c:rich>
          </c:tx>
          <c:overlay val="0"/>
        </c:title>
        <c:numFmt formatCode="0" sourceLinked="0"/>
        <c:majorTickMark val="out"/>
        <c:minorTickMark val="none"/>
        <c:tickLblPos val="nextTo"/>
        <c:spPr>
          <a:ln w="3175">
            <a:solidFill>
              <a:srgbClr val="000000"/>
            </a:solidFill>
            <a:prstDash val="solid"/>
          </a:ln>
        </c:spPr>
        <c:txPr>
          <a:bodyPr rot="0" vert="horz"/>
          <a:lstStyle/>
          <a:p>
            <a:pPr>
              <a:defRPr sz="1000">
                <a:latin typeface="Tenorite" panose="00000500000000000000" pitchFamily="2" charset="0"/>
              </a:defRPr>
            </a:pPr>
            <a:endParaRPr lang="en-US"/>
          </a:p>
        </c:txPr>
        <c:crossAx val="338247120"/>
        <c:crosses val="autoZero"/>
        <c:crossBetween val="between"/>
        <c:majorUnit val="1"/>
      </c:valAx>
      <c:spPr>
        <a:noFill/>
        <a:ln w="3175">
          <a:solidFill>
            <a:srgbClr val="000000"/>
          </a:solidFill>
          <a:prstDash val="solid"/>
        </a:ln>
      </c:spPr>
    </c:plotArea>
    <c:legend>
      <c:legendPos val="b"/>
      <c:layout>
        <c:manualLayout>
          <c:xMode val="edge"/>
          <c:yMode val="edge"/>
          <c:x val="0.14658429900553163"/>
          <c:y val="0.87994576161522209"/>
          <c:w val="0.71337692182692058"/>
          <c:h val="5.7972897235826402E-2"/>
        </c:manualLayout>
      </c:layout>
      <c:overlay val="0"/>
      <c:spPr>
        <a:solidFill>
          <a:srgbClr val="FFFFFF"/>
        </a:solidFill>
        <a:ln w="3175">
          <a:noFill/>
          <a:prstDash val="solid"/>
        </a:ln>
      </c:spPr>
      <c:txPr>
        <a:bodyPr/>
        <a:lstStyle/>
        <a:p>
          <a:pPr>
            <a:defRPr sz="1000">
              <a:latin typeface="Tenorite" panose="00000500000000000000" pitchFamily="2" charset="0"/>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816688513470157E-2"/>
          <c:y val="9.5690981840566347E-2"/>
          <c:w val="0.90568658545155667"/>
          <c:h val="0.56892076609235731"/>
        </c:manualLayout>
      </c:layout>
      <c:areaChart>
        <c:grouping val="stacked"/>
        <c:varyColors val="0"/>
        <c:ser>
          <c:idx val="0"/>
          <c:order val="0"/>
          <c:tx>
            <c:strRef>
              <c:f>'Elect. Gen.Figure 4 &amp; 5'!$E$17</c:f>
              <c:strCache>
                <c:ptCount val="1"/>
                <c:pt idx="0">
                  <c:v>GAS</c:v>
                </c:pt>
              </c:strCache>
            </c:strRef>
          </c:tx>
          <c:spPr>
            <a:solidFill>
              <a:schemeClr val="accent1"/>
            </a:solidFill>
            <a:ln>
              <a:noFill/>
            </a:ln>
            <a:effectLst/>
          </c:spPr>
          <c:cat>
            <c:multiLvlStrRef>
              <c:f>'Elect. Gen.Figure 4 &amp; 5'!$C$18:$D$161</c:f>
              <c:multiLvlStrCache>
                <c:ptCount val="144"/>
                <c:lvl>
                  <c:pt idx="0">
                    <c:v>00:00:00</c:v>
                  </c:pt>
                  <c:pt idx="1">
                    <c:v>00:30:00</c:v>
                  </c:pt>
                  <c:pt idx="2">
                    <c:v>01:00:00</c:v>
                  </c:pt>
                  <c:pt idx="3">
                    <c:v>01:30:00</c:v>
                  </c:pt>
                  <c:pt idx="4">
                    <c:v>02:00:00</c:v>
                  </c:pt>
                  <c:pt idx="5">
                    <c:v>02:30:00</c:v>
                  </c:pt>
                  <c:pt idx="6">
                    <c:v>03:00:00</c:v>
                  </c:pt>
                  <c:pt idx="7">
                    <c:v>03:30:00</c:v>
                  </c:pt>
                  <c:pt idx="8">
                    <c:v>04:00:00</c:v>
                  </c:pt>
                  <c:pt idx="9">
                    <c:v>04:30:00</c:v>
                  </c:pt>
                  <c:pt idx="10">
                    <c:v>05:00:00</c:v>
                  </c:pt>
                  <c:pt idx="11">
                    <c:v>05:30:00</c:v>
                  </c:pt>
                  <c:pt idx="12">
                    <c:v>06:00:00</c:v>
                  </c:pt>
                  <c:pt idx="13">
                    <c:v>06:30:00</c:v>
                  </c:pt>
                  <c:pt idx="14">
                    <c:v>07:00:00</c:v>
                  </c:pt>
                  <c:pt idx="15">
                    <c:v>07:30:00</c:v>
                  </c:pt>
                  <c:pt idx="16">
                    <c:v>08:00:00</c:v>
                  </c:pt>
                  <c:pt idx="17">
                    <c:v>08:30:00</c:v>
                  </c:pt>
                  <c:pt idx="18">
                    <c:v>09:00:00</c:v>
                  </c:pt>
                  <c:pt idx="19">
                    <c:v>09:30:00</c:v>
                  </c:pt>
                  <c:pt idx="20">
                    <c:v>10:00:00</c:v>
                  </c:pt>
                  <c:pt idx="21">
                    <c:v>10:30:00</c:v>
                  </c:pt>
                  <c:pt idx="22">
                    <c:v>11:00:00</c:v>
                  </c:pt>
                  <c:pt idx="23">
                    <c:v>11:30:00</c:v>
                  </c:pt>
                  <c:pt idx="24">
                    <c:v>12:00:00</c:v>
                  </c:pt>
                  <c:pt idx="25">
                    <c:v>12:30:00</c:v>
                  </c:pt>
                  <c:pt idx="26">
                    <c:v>13:00:00</c:v>
                  </c:pt>
                  <c:pt idx="27">
                    <c:v>13:30:00</c:v>
                  </c:pt>
                  <c:pt idx="28">
                    <c:v>14:00:00</c:v>
                  </c:pt>
                  <c:pt idx="29">
                    <c:v>14:30:00</c:v>
                  </c:pt>
                  <c:pt idx="30">
                    <c:v>15:00:00</c:v>
                  </c:pt>
                  <c:pt idx="31">
                    <c:v>15:30:00</c:v>
                  </c:pt>
                  <c:pt idx="32">
                    <c:v>16:00:00</c:v>
                  </c:pt>
                  <c:pt idx="33">
                    <c:v>16:30:00</c:v>
                  </c:pt>
                  <c:pt idx="34">
                    <c:v>17:00:00</c:v>
                  </c:pt>
                  <c:pt idx="35">
                    <c:v>17:30:00</c:v>
                  </c:pt>
                  <c:pt idx="36">
                    <c:v>18:00:00</c:v>
                  </c:pt>
                  <c:pt idx="37">
                    <c:v>18:30:00</c:v>
                  </c:pt>
                  <c:pt idx="38">
                    <c:v>19:00:00</c:v>
                  </c:pt>
                  <c:pt idx="39">
                    <c:v>19:30:00</c:v>
                  </c:pt>
                  <c:pt idx="40">
                    <c:v>20:00:00</c:v>
                  </c:pt>
                  <c:pt idx="41">
                    <c:v>20:30:00</c:v>
                  </c:pt>
                  <c:pt idx="42">
                    <c:v>21:00:00</c:v>
                  </c:pt>
                  <c:pt idx="43">
                    <c:v>21:30:00</c:v>
                  </c:pt>
                  <c:pt idx="44">
                    <c:v>22:00:00</c:v>
                  </c:pt>
                  <c:pt idx="45">
                    <c:v>22:30:00</c:v>
                  </c:pt>
                  <c:pt idx="46">
                    <c:v>23:00:00</c:v>
                  </c:pt>
                  <c:pt idx="47">
                    <c:v>23:30:00</c:v>
                  </c:pt>
                  <c:pt idx="48">
                    <c:v>00:00:00</c:v>
                  </c:pt>
                  <c:pt idx="49">
                    <c:v>00:30:00</c:v>
                  </c:pt>
                  <c:pt idx="50">
                    <c:v>01:00:00</c:v>
                  </c:pt>
                  <c:pt idx="51">
                    <c:v>01:30:00</c:v>
                  </c:pt>
                  <c:pt idx="52">
                    <c:v>02:00:00</c:v>
                  </c:pt>
                  <c:pt idx="53">
                    <c:v>02:30:00</c:v>
                  </c:pt>
                  <c:pt idx="54">
                    <c:v>03:00:00</c:v>
                  </c:pt>
                  <c:pt idx="55">
                    <c:v>03:30:00</c:v>
                  </c:pt>
                  <c:pt idx="56">
                    <c:v>04:00:00</c:v>
                  </c:pt>
                  <c:pt idx="57">
                    <c:v>04:30:00</c:v>
                  </c:pt>
                  <c:pt idx="58">
                    <c:v>05:00:00</c:v>
                  </c:pt>
                  <c:pt idx="59">
                    <c:v>05:30:00</c:v>
                  </c:pt>
                  <c:pt idx="60">
                    <c:v>06:00:00</c:v>
                  </c:pt>
                  <c:pt idx="61">
                    <c:v>06:30:00</c:v>
                  </c:pt>
                  <c:pt idx="62">
                    <c:v>07:00:00</c:v>
                  </c:pt>
                  <c:pt idx="63">
                    <c:v>07:30:00</c:v>
                  </c:pt>
                  <c:pt idx="64">
                    <c:v>08:00:00</c:v>
                  </c:pt>
                  <c:pt idx="65">
                    <c:v>08:30:00</c:v>
                  </c:pt>
                  <c:pt idx="66">
                    <c:v>09:00:00</c:v>
                  </c:pt>
                  <c:pt idx="67">
                    <c:v>09:30:00</c:v>
                  </c:pt>
                  <c:pt idx="68">
                    <c:v>10:00:00</c:v>
                  </c:pt>
                  <c:pt idx="69">
                    <c:v>10:30:00</c:v>
                  </c:pt>
                  <c:pt idx="70">
                    <c:v>11:00:00</c:v>
                  </c:pt>
                  <c:pt idx="71">
                    <c:v>11:30:00</c:v>
                  </c:pt>
                  <c:pt idx="72">
                    <c:v>12:00:00</c:v>
                  </c:pt>
                  <c:pt idx="73">
                    <c:v>12:30:00</c:v>
                  </c:pt>
                  <c:pt idx="74">
                    <c:v>13:00:00</c:v>
                  </c:pt>
                  <c:pt idx="75">
                    <c:v>13:30:00</c:v>
                  </c:pt>
                  <c:pt idx="76">
                    <c:v>14:00:00</c:v>
                  </c:pt>
                  <c:pt idx="77">
                    <c:v>14:30:00</c:v>
                  </c:pt>
                  <c:pt idx="78">
                    <c:v>15:00:00</c:v>
                  </c:pt>
                  <c:pt idx="79">
                    <c:v>15:30:00</c:v>
                  </c:pt>
                  <c:pt idx="80">
                    <c:v>16:00:00</c:v>
                  </c:pt>
                  <c:pt idx="81">
                    <c:v>16:30:00</c:v>
                  </c:pt>
                  <c:pt idx="82">
                    <c:v>17:00:00</c:v>
                  </c:pt>
                  <c:pt idx="83">
                    <c:v>17:30:00</c:v>
                  </c:pt>
                  <c:pt idx="84">
                    <c:v>18:00:00</c:v>
                  </c:pt>
                  <c:pt idx="85">
                    <c:v>18:30:00</c:v>
                  </c:pt>
                  <c:pt idx="86">
                    <c:v>19:00:00</c:v>
                  </c:pt>
                  <c:pt idx="87">
                    <c:v>19:30:00</c:v>
                  </c:pt>
                  <c:pt idx="88">
                    <c:v>20:00:00</c:v>
                  </c:pt>
                  <c:pt idx="89">
                    <c:v>20:30:00</c:v>
                  </c:pt>
                  <c:pt idx="90">
                    <c:v>21:00:00</c:v>
                  </c:pt>
                  <c:pt idx="91">
                    <c:v>21:30:00</c:v>
                  </c:pt>
                  <c:pt idx="92">
                    <c:v>22:00:00</c:v>
                  </c:pt>
                  <c:pt idx="93">
                    <c:v>22:30:00</c:v>
                  </c:pt>
                  <c:pt idx="94">
                    <c:v>23:00:00</c:v>
                  </c:pt>
                  <c:pt idx="95">
                    <c:v>23:30:00</c:v>
                  </c:pt>
                  <c:pt idx="96">
                    <c:v>00:00:00</c:v>
                  </c:pt>
                  <c:pt idx="97">
                    <c:v>00:30:00</c:v>
                  </c:pt>
                  <c:pt idx="98">
                    <c:v>01:00:00</c:v>
                  </c:pt>
                  <c:pt idx="99">
                    <c:v>01:30:00</c:v>
                  </c:pt>
                  <c:pt idx="100">
                    <c:v>02:00:00</c:v>
                  </c:pt>
                  <c:pt idx="101">
                    <c:v>02:30:00</c:v>
                  </c:pt>
                  <c:pt idx="102">
                    <c:v>03:00:00</c:v>
                  </c:pt>
                  <c:pt idx="103">
                    <c:v>03:30:00</c:v>
                  </c:pt>
                  <c:pt idx="104">
                    <c:v>04:00:00</c:v>
                  </c:pt>
                  <c:pt idx="105">
                    <c:v>04:30:00</c:v>
                  </c:pt>
                  <c:pt idx="106">
                    <c:v>05:00:00</c:v>
                  </c:pt>
                  <c:pt idx="107">
                    <c:v>05:30:00</c:v>
                  </c:pt>
                  <c:pt idx="108">
                    <c:v>06:00:00</c:v>
                  </c:pt>
                  <c:pt idx="109">
                    <c:v>06:30:00</c:v>
                  </c:pt>
                  <c:pt idx="110">
                    <c:v>07:00:00</c:v>
                  </c:pt>
                  <c:pt idx="111">
                    <c:v>07:30:00</c:v>
                  </c:pt>
                  <c:pt idx="112">
                    <c:v>08:00:00</c:v>
                  </c:pt>
                  <c:pt idx="113">
                    <c:v>08:30:00</c:v>
                  </c:pt>
                  <c:pt idx="114">
                    <c:v>09:00:00</c:v>
                  </c:pt>
                  <c:pt idx="115">
                    <c:v>09:30:00</c:v>
                  </c:pt>
                  <c:pt idx="116">
                    <c:v>10:00:00</c:v>
                  </c:pt>
                  <c:pt idx="117">
                    <c:v>10:30:00</c:v>
                  </c:pt>
                  <c:pt idx="118">
                    <c:v>11:00:00</c:v>
                  </c:pt>
                  <c:pt idx="119">
                    <c:v>11:30:00</c:v>
                  </c:pt>
                  <c:pt idx="120">
                    <c:v>12:00:00</c:v>
                  </c:pt>
                  <c:pt idx="121">
                    <c:v>12:30:00</c:v>
                  </c:pt>
                  <c:pt idx="122">
                    <c:v>13:00:00</c:v>
                  </c:pt>
                  <c:pt idx="123">
                    <c:v>13:30:00</c:v>
                  </c:pt>
                  <c:pt idx="124">
                    <c:v>14:00:00</c:v>
                  </c:pt>
                  <c:pt idx="125">
                    <c:v>14:30:00</c:v>
                  </c:pt>
                  <c:pt idx="126">
                    <c:v>15:00:00</c:v>
                  </c:pt>
                  <c:pt idx="127">
                    <c:v>15:30:00</c:v>
                  </c:pt>
                  <c:pt idx="128">
                    <c:v>16:00:00</c:v>
                  </c:pt>
                  <c:pt idx="129">
                    <c:v>16:30:00</c:v>
                  </c:pt>
                  <c:pt idx="130">
                    <c:v>17:00:00</c:v>
                  </c:pt>
                  <c:pt idx="131">
                    <c:v>17:30:00</c:v>
                  </c:pt>
                  <c:pt idx="132">
                    <c:v>18:00:00</c:v>
                  </c:pt>
                  <c:pt idx="133">
                    <c:v>18:30:00</c:v>
                  </c:pt>
                  <c:pt idx="134">
                    <c:v>19:00:00</c:v>
                  </c:pt>
                  <c:pt idx="135">
                    <c:v>19:30:00</c:v>
                  </c:pt>
                  <c:pt idx="136">
                    <c:v>20:00:00</c:v>
                  </c:pt>
                  <c:pt idx="137">
                    <c:v>20:30:00</c:v>
                  </c:pt>
                  <c:pt idx="138">
                    <c:v>21:00:00</c:v>
                  </c:pt>
                  <c:pt idx="139">
                    <c:v>21:30:00</c:v>
                  </c:pt>
                  <c:pt idx="140">
                    <c:v>22:00:00</c:v>
                  </c:pt>
                  <c:pt idx="141">
                    <c:v>22:30:00</c:v>
                  </c:pt>
                  <c:pt idx="142">
                    <c:v>23:00:00</c:v>
                  </c:pt>
                  <c:pt idx="143">
                    <c:v>23:30:00</c:v>
                  </c:pt>
                </c:lvl>
                <c:lvl>
                  <c:pt idx="0">
                    <c:v>04-Jan</c:v>
                  </c:pt>
                  <c:pt idx="48">
                    <c:v>05-Jan</c:v>
                  </c:pt>
                  <c:pt idx="96">
                    <c:v>06-Jan</c:v>
                  </c:pt>
                </c:lvl>
              </c:multiLvlStrCache>
            </c:multiLvlStrRef>
          </c:cat>
          <c:val>
            <c:numRef>
              <c:f>'Elect. Gen.Figure 4 &amp; 5'!$E$18:$E$161</c:f>
              <c:numCache>
                <c:formatCode>0.0</c:formatCode>
                <c:ptCount val="144"/>
                <c:pt idx="0">
                  <c:v>3.2160000000000002</c:v>
                </c:pt>
                <c:pt idx="1">
                  <c:v>3.5960000000000001</c:v>
                </c:pt>
                <c:pt idx="2">
                  <c:v>3.6349999999999998</c:v>
                </c:pt>
                <c:pt idx="3">
                  <c:v>3.1629999999999998</c:v>
                </c:pt>
                <c:pt idx="4">
                  <c:v>2.6120000000000001</c:v>
                </c:pt>
                <c:pt idx="5">
                  <c:v>2.355</c:v>
                </c:pt>
                <c:pt idx="6">
                  <c:v>2.38</c:v>
                </c:pt>
                <c:pt idx="7">
                  <c:v>2.3039999999999998</c:v>
                </c:pt>
                <c:pt idx="8">
                  <c:v>2.4039999999999999</c:v>
                </c:pt>
                <c:pt idx="9">
                  <c:v>2.4359999999999999</c:v>
                </c:pt>
                <c:pt idx="10">
                  <c:v>2.427</c:v>
                </c:pt>
                <c:pt idx="11">
                  <c:v>2.4060000000000001</c:v>
                </c:pt>
                <c:pt idx="12">
                  <c:v>2.8170000000000002</c:v>
                </c:pt>
                <c:pt idx="13">
                  <c:v>4.0330000000000004</c:v>
                </c:pt>
                <c:pt idx="14">
                  <c:v>6.4160000000000004</c:v>
                </c:pt>
                <c:pt idx="15">
                  <c:v>7.3970000000000002</c:v>
                </c:pt>
                <c:pt idx="16">
                  <c:v>7.8739999999999997</c:v>
                </c:pt>
                <c:pt idx="17">
                  <c:v>8.5280000000000005</c:v>
                </c:pt>
                <c:pt idx="18">
                  <c:v>7.6849999999999996</c:v>
                </c:pt>
                <c:pt idx="19">
                  <c:v>7.8209999999999997</c:v>
                </c:pt>
                <c:pt idx="20">
                  <c:v>7.7469999999999999</c:v>
                </c:pt>
                <c:pt idx="21">
                  <c:v>7.7370000000000001</c:v>
                </c:pt>
                <c:pt idx="22">
                  <c:v>8.1869999999999994</c:v>
                </c:pt>
                <c:pt idx="23">
                  <c:v>8.1780000000000008</c:v>
                </c:pt>
                <c:pt idx="24">
                  <c:v>8.3450000000000006</c:v>
                </c:pt>
                <c:pt idx="25">
                  <c:v>9.3490000000000002</c:v>
                </c:pt>
                <c:pt idx="26">
                  <c:v>10.028</c:v>
                </c:pt>
                <c:pt idx="27">
                  <c:v>10.757</c:v>
                </c:pt>
                <c:pt idx="28">
                  <c:v>13.106999999999999</c:v>
                </c:pt>
                <c:pt idx="29">
                  <c:v>14.882</c:v>
                </c:pt>
                <c:pt idx="30">
                  <c:v>17.991</c:v>
                </c:pt>
                <c:pt idx="31">
                  <c:v>19.457000000000001</c:v>
                </c:pt>
                <c:pt idx="32">
                  <c:v>20.352</c:v>
                </c:pt>
                <c:pt idx="33">
                  <c:v>20.902000000000001</c:v>
                </c:pt>
                <c:pt idx="34">
                  <c:v>21.21</c:v>
                </c:pt>
                <c:pt idx="35">
                  <c:v>21.213999999999999</c:v>
                </c:pt>
                <c:pt idx="36">
                  <c:v>21.117999999999999</c:v>
                </c:pt>
                <c:pt idx="37">
                  <c:v>20.88</c:v>
                </c:pt>
                <c:pt idx="38">
                  <c:v>20.733000000000001</c:v>
                </c:pt>
                <c:pt idx="39">
                  <c:v>20.596</c:v>
                </c:pt>
                <c:pt idx="40">
                  <c:v>20.321999999999999</c:v>
                </c:pt>
                <c:pt idx="41">
                  <c:v>19.311</c:v>
                </c:pt>
                <c:pt idx="42">
                  <c:v>18.706</c:v>
                </c:pt>
                <c:pt idx="43">
                  <c:v>17.577999999999999</c:v>
                </c:pt>
                <c:pt idx="44">
                  <c:v>17.344999999999999</c:v>
                </c:pt>
                <c:pt idx="45">
                  <c:v>16.338000000000001</c:v>
                </c:pt>
                <c:pt idx="46">
                  <c:v>15.824</c:v>
                </c:pt>
                <c:pt idx="47">
                  <c:v>15.311</c:v>
                </c:pt>
                <c:pt idx="48">
                  <c:v>15.372999999999999</c:v>
                </c:pt>
                <c:pt idx="49">
                  <c:v>15.553000000000001</c:v>
                </c:pt>
                <c:pt idx="50">
                  <c:v>15.414</c:v>
                </c:pt>
                <c:pt idx="51">
                  <c:v>15.273</c:v>
                </c:pt>
                <c:pt idx="52">
                  <c:v>15.628</c:v>
                </c:pt>
                <c:pt idx="53">
                  <c:v>15.516999999999999</c:v>
                </c:pt>
                <c:pt idx="54">
                  <c:v>15.487</c:v>
                </c:pt>
                <c:pt idx="55">
                  <c:v>15.574</c:v>
                </c:pt>
                <c:pt idx="56">
                  <c:v>15.891999999999999</c:v>
                </c:pt>
                <c:pt idx="57">
                  <c:v>16.440000000000001</c:v>
                </c:pt>
                <c:pt idx="58">
                  <c:v>17.457999999999998</c:v>
                </c:pt>
                <c:pt idx="59">
                  <c:v>17.756</c:v>
                </c:pt>
                <c:pt idx="60">
                  <c:v>18.747</c:v>
                </c:pt>
                <c:pt idx="61">
                  <c:v>21.625</c:v>
                </c:pt>
                <c:pt idx="62">
                  <c:v>23.234999999999999</c:v>
                </c:pt>
                <c:pt idx="63">
                  <c:v>24.024000000000001</c:v>
                </c:pt>
                <c:pt idx="64">
                  <c:v>24.736999999999998</c:v>
                </c:pt>
                <c:pt idx="65">
                  <c:v>25.155999999999999</c:v>
                </c:pt>
                <c:pt idx="66">
                  <c:v>26.059000000000001</c:v>
                </c:pt>
                <c:pt idx="67">
                  <c:v>25.895</c:v>
                </c:pt>
                <c:pt idx="68">
                  <c:v>26.015999999999998</c:v>
                </c:pt>
                <c:pt idx="69">
                  <c:v>25.72</c:v>
                </c:pt>
                <c:pt idx="70">
                  <c:v>25.308</c:v>
                </c:pt>
                <c:pt idx="71">
                  <c:v>24.777000000000001</c:v>
                </c:pt>
                <c:pt idx="72">
                  <c:v>24.978000000000002</c:v>
                </c:pt>
                <c:pt idx="73">
                  <c:v>24.734999999999999</c:v>
                </c:pt>
                <c:pt idx="74">
                  <c:v>24.617000000000001</c:v>
                </c:pt>
                <c:pt idx="75">
                  <c:v>24.526</c:v>
                </c:pt>
                <c:pt idx="76">
                  <c:v>24.98</c:v>
                </c:pt>
                <c:pt idx="77">
                  <c:v>25.838000000000001</c:v>
                </c:pt>
                <c:pt idx="78">
                  <c:v>25.789000000000001</c:v>
                </c:pt>
                <c:pt idx="79">
                  <c:v>25.312999999999999</c:v>
                </c:pt>
                <c:pt idx="80">
                  <c:v>25.053999999999998</c:v>
                </c:pt>
                <c:pt idx="81">
                  <c:v>25.148</c:v>
                </c:pt>
                <c:pt idx="82">
                  <c:v>25.169</c:v>
                </c:pt>
                <c:pt idx="83">
                  <c:v>25.242000000000001</c:v>
                </c:pt>
                <c:pt idx="84">
                  <c:v>25.295999999999999</c:v>
                </c:pt>
                <c:pt idx="85">
                  <c:v>25.731000000000002</c:v>
                </c:pt>
                <c:pt idx="86">
                  <c:v>25.867000000000001</c:v>
                </c:pt>
                <c:pt idx="87">
                  <c:v>25.510999999999999</c:v>
                </c:pt>
                <c:pt idx="88">
                  <c:v>23.879000000000001</c:v>
                </c:pt>
                <c:pt idx="89">
                  <c:v>23.291</c:v>
                </c:pt>
                <c:pt idx="90">
                  <c:v>22.297999999999998</c:v>
                </c:pt>
                <c:pt idx="91">
                  <c:v>22.065999999999999</c:v>
                </c:pt>
                <c:pt idx="92">
                  <c:v>22.829000000000001</c:v>
                </c:pt>
                <c:pt idx="93">
                  <c:v>22.609000000000002</c:v>
                </c:pt>
                <c:pt idx="94">
                  <c:v>22.68</c:v>
                </c:pt>
                <c:pt idx="95">
                  <c:v>22.395</c:v>
                </c:pt>
                <c:pt idx="96">
                  <c:v>22.550999999999998</c:v>
                </c:pt>
                <c:pt idx="97">
                  <c:v>22.855</c:v>
                </c:pt>
                <c:pt idx="98">
                  <c:v>22.959</c:v>
                </c:pt>
                <c:pt idx="99">
                  <c:v>23.018999999999998</c:v>
                </c:pt>
                <c:pt idx="100">
                  <c:v>23.181000000000001</c:v>
                </c:pt>
                <c:pt idx="101">
                  <c:v>23.504000000000001</c:v>
                </c:pt>
                <c:pt idx="102">
                  <c:v>23.684000000000001</c:v>
                </c:pt>
                <c:pt idx="103">
                  <c:v>23.74</c:v>
                </c:pt>
                <c:pt idx="104">
                  <c:v>23.706</c:v>
                </c:pt>
                <c:pt idx="105">
                  <c:v>23.582999999999998</c:v>
                </c:pt>
                <c:pt idx="106">
                  <c:v>24.181999999999999</c:v>
                </c:pt>
                <c:pt idx="107">
                  <c:v>24.37</c:v>
                </c:pt>
                <c:pt idx="108">
                  <c:v>24.72</c:v>
                </c:pt>
                <c:pt idx="109">
                  <c:v>24.768000000000001</c:v>
                </c:pt>
                <c:pt idx="110">
                  <c:v>24.582000000000001</c:v>
                </c:pt>
                <c:pt idx="111">
                  <c:v>25.341999999999999</c:v>
                </c:pt>
                <c:pt idx="112">
                  <c:v>25.448</c:v>
                </c:pt>
                <c:pt idx="113">
                  <c:v>25.670999999999999</c:v>
                </c:pt>
                <c:pt idx="114">
                  <c:v>25.792999999999999</c:v>
                </c:pt>
                <c:pt idx="115">
                  <c:v>25.882000000000001</c:v>
                </c:pt>
                <c:pt idx="116">
                  <c:v>26.111000000000001</c:v>
                </c:pt>
                <c:pt idx="117">
                  <c:v>25.936</c:v>
                </c:pt>
                <c:pt idx="118">
                  <c:v>26.012</c:v>
                </c:pt>
                <c:pt idx="119">
                  <c:v>25.045999999999999</c:v>
                </c:pt>
                <c:pt idx="120">
                  <c:v>24.515000000000001</c:v>
                </c:pt>
                <c:pt idx="121">
                  <c:v>24.428999999999998</c:v>
                </c:pt>
                <c:pt idx="122">
                  <c:v>23.574000000000002</c:v>
                </c:pt>
                <c:pt idx="123">
                  <c:v>23.375</c:v>
                </c:pt>
                <c:pt idx="124">
                  <c:v>23.664999999999999</c:v>
                </c:pt>
                <c:pt idx="125">
                  <c:v>23.216999999999999</c:v>
                </c:pt>
                <c:pt idx="126">
                  <c:v>23.181999999999999</c:v>
                </c:pt>
                <c:pt idx="127">
                  <c:v>23.334</c:v>
                </c:pt>
                <c:pt idx="128">
                  <c:v>22.97</c:v>
                </c:pt>
                <c:pt idx="129">
                  <c:v>22.809000000000001</c:v>
                </c:pt>
                <c:pt idx="130">
                  <c:v>22.533999999999999</c:v>
                </c:pt>
                <c:pt idx="131">
                  <c:v>21.702000000000002</c:v>
                </c:pt>
                <c:pt idx="132">
                  <c:v>22.384</c:v>
                </c:pt>
                <c:pt idx="133">
                  <c:v>22.042999999999999</c:v>
                </c:pt>
                <c:pt idx="134">
                  <c:v>21.241</c:v>
                </c:pt>
                <c:pt idx="135">
                  <c:v>20.009</c:v>
                </c:pt>
                <c:pt idx="136">
                  <c:v>19.032</c:v>
                </c:pt>
                <c:pt idx="137">
                  <c:v>17.202999999999999</c:v>
                </c:pt>
                <c:pt idx="138">
                  <c:v>15.058</c:v>
                </c:pt>
                <c:pt idx="139">
                  <c:v>13.458</c:v>
                </c:pt>
                <c:pt idx="140">
                  <c:v>11.523999999999999</c:v>
                </c:pt>
                <c:pt idx="141">
                  <c:v>10.138999999999999</c:v>
                </c:pt>
                <c:pt idx="142">
                  <c:v>8.3420000000000005</c:v>
                </c:pt>
                <c:pt idx="143">
                  <c:v>7.7480000000000002</c:v>
                </c:pt>
              </c:numCache>
            </c:numRef>
          </c:val>
          <c:extLst>
            <c:ext xmlns:c16="http://schemas.microsoft.com/office/drawing/2014/chart" uri="{C3380CC4-5D6E-409C-BE32-E72D297353CC}">
              <c16:uniqueId val="{00000000-B713-4327-9ADB-C9773EF93321}"/>
            </c:ext>
          </c:extLst>
        </c:ser>
        <c:ser>
          <c:idx val="2"/>
          <c:order val="1"/>
          <c:tx>
            <c:strRef>
              <c:f>'Elect. Gen.Figure 4 &amp; 5'!$G$17</c:f>
              <c:strCache>
                <c:ptCount val="1"/>
                <c:pt idx="0">
                  <c:v>NUCLEAR</c:v>
                </c:pt>
              </c:strCache>
            </c:strRef>
          </c:tx>
          <c:spPr>
            <a:solidFill>
              <a:schemeClr val="accent3"/>
            </a:solidFill>
            <a:ln>
              <a:noFill/>
            </a:ln>
            <a:effectLst/>
          </c:spPr>
          <c:cat>
            <c:multiLvlStrRef>
              <c:f>'Elect. Gen.Figure 4 &amp; 5'!$C$18:$D$161</c:f>
              <c:multiLvlStrCache>
                <c:ptCount val="144"/>
                <c:lvl>
                  <c:pt idx="0">
                    <c:v>00:00:00</c:v>
                  </c:pt>
                  <c:pt idx="1">
                    <c:v>00:30:00</c:v>
                  </c:pt>
                  <c:pt idx="2">
                    <c:v>01:00:00</c:v>
                  </c:pt>
                  <c:pt idx="3">
                    <c:v>01:30:00</c:v>
                  </c:pt>
                  <c:pt idx="4">
                    <c:v>02:00:00</c:v>
                  </c:pt>
                  <c:pt idx="5">
                    <c:v>02:30:00</c:v>
                  </c:pt>
                  <c:pt idx="6">
                    <c:v>03:00:00</c:v>
                  </c:pt>
                  <c:pt idx="7">
                    <c:v>03:30:00</c:v>
                  </c:pt>
                  <c:pt idx="8">
                    <c:v>04:00:00</c:v>
                  </c:pt>
                  <c:pt idx="9">
                    <c:v>04:30:00</c:v>
                  </c:pt>
                  <c:pt idx="10">
                    <c:v>05:00:00</c:v>
                  </c:pt>
                  <c:pt idx="11">
                    <c:v>05:30:00</c:v>
                  </c:pt>
                  <c:pt idx="12">
                    <c:v>06:00:00</c:v>
                  </c:pt>
                  <c:pt idx="13">
                    <c:v>06:30:00</c:v>
                  </c:pt>
                  <c:pt idx="14">
                    <c:v>07:00:00</c:v>
                  </c:pt>
                  <c:pt idx="15">
                    <c:v>07:30:00</c:v>
                  </c:pt>
                  <c:pt idx="16">
                    <c:v>08:00:00</c:v>
                  </c:pt>
                  <c:pt idx="17">
                    <c:v>08:30:00</c:v>
                  </c:pt>
                  <c:pt idx="18">
                    <c:v>09:00:00</c:v>
                  </c:pt>
                  <c:pt idx="19">
                    <c:v>09:30:00</c:v>
                  </c:pt>
                  <c:pt idx="20">
                    <c:v>10:00:00</c:v>
                  </c:pt>
                  <c:pt idx="21">
                    <c:v>10:30:00</c:v>
                  </c:pt>
                  <c:pt idx="22">
                    <c:v>11:00:00</c:v>
                  </c:pt>
                  <c:pt idx="23">
                    <c:v>11:30:00</c:v>
                  </c:pt>
                  <c:pt idx="24">
                    <c:v>12:00:00</c:v>
                  </c:pt>
                  <c:pt idx="25">
                    <c:v>12:30:00</c:v>
                  </c:pt>
                  <c:pt idx="26">
                    <c:v>13:00:00</c:v>
                  </c:pt>
                  <c:pt idx="27">
                    <c:v>13:30:00</c:v>
                  </c:pt>
                  <c:pt idx="28">
                    <c:v>14:00:00</c:v>
                  </c:pt>
                  <c:pt idx="29">
                    <c:v>14:30:00</c:v>
                  </c:pt>
                  <c:pt idx="30">
                    <c:v>15:00:00</c:v>
                  </c:pt>
                  <c:pt idx="31">
                    <c:v>15:30:00</c:v>
                  </c:pt>
                  <c:pt idx="32">
                    <c:v>16:00:00</c:v>
                  </c:pt>
                  <c:pt idx="33">
                    <c:v>16:30:00</c:v>
                  </c:pt>
                  <c:pt idx="34">
                    <c:v>17:00:00</c:v>
                  </c:pt>
                  <c:pt idx="35">
                    <c:v>17:30:00</c:v>
                  </c:pt>
                  <c:pt idx="36">
                    <c:v>18:00:00</c:v>
                  </c:pt>
                  <c:pt idx="37">
                    <c:v>18:30:00</c:v>
                  </c:pt>
                  <c:pt idx="38">
                    <c:v>19:00:00</c:v>
                  </c:pt>
                  <c:pt idx="39">
                    <c:v>19:30:00</c:v>
                  </c:pt>
                  <c:pt idx="40">
                    <c:v>20:00:00</c:v>
                  </c:pt>
                  <c:pt idx="41">
                    <c:v>20:30:00</c:v>
                  </c:pt>
                  <c:pt idx="42">
                    <c:v>21:00:00</c:v>
                  </c:pt>
                  <c:pt idx="43">
                    <c:v>21:30:00</c:v>
                  </c:pt>
                  <c:pt idx="44">
                    <c:v>22:00:00</c:v>
                  </c:pt>
                  <c:pt idx="45">
                    <c:v>22:30:00</c:v>
                  </c:pt>
                  <c:pt idx="46">
                    <c:v>23:00:00</c:v>
                  </c:pt>
                  <c:pt idx="47">
                    <c:v>23:30:00</c:v>
                  </c:pt>
                  <c:pt idx="48">
                    <c:v>00:00:00</c:v>
                  </c:pt>
                  <c:pt idx="49">
                    <c:v>00:30:00</c:v>
                  </c:pt>
                  <c:pt idx="50">
                    <c:v>01:00:00</c:v>
                  </c:pt>
                  <c:pt idx="51">
                    <c:v>01:30:00</c:v>
                  </c:pt>
                  <c:pt idx="52">
                    <c:v>02:00:00</c:v>
                  </c:pt>
                  <c:pt idx="53">
                    <c:v>02:30:00</c:v>
                  </c:pt>
                  <c:pt idx="54">
                    <c:v>03:00:00</c:v>
                  </c:pt>
                  <c:pt idx="55">
                    <c:v>03:30:00</c:v>
                  </c:pt>
                  <c:pt idx="56">
                    <c:v>04:00:00</c:v>
                  </c:pt>
                  <c:pt idx="57">
                    <c:v>04:30:00</c:v>
                  </c:pt>
                  <c:pt idx="58">
                    <c:v>05:00:00</c:v>
                  </c:pt>
                  <c:pt idx="59">
                    <c:v>05:30:00</c:v>
                  </c:pt>
                  <c:pt idx="60">
                    <c:v>06:00:00</c:v>
                  </c:pt>
                  <c:pt idx="61">
                    <c:v>06:30:00</c:v>
                  </c:pt>
                  <c:pt idx="62">
                    <c:v>07:00:00</c:v>
                  </c:pt>
                  <c:pt idx="63">
                    <c:v>07:30:00</c:v>
                  </c:pt>
                  <c:pt idx="64">
                    <c:v>08:00:00</c:v>
                  </c:pt>
                  <c:pt idx="65">
                    <c:v>08:30:00</c:v>
                  </c:pt>
                  <c:pt idx="66">
                    <c:v>09:00:00</c:v>
                  </c:pt>
                  <c:pt idx="67">
                    <c:v>09:30:00</c:v>
                  </c:pt>
                  <c:pt idx="68">
                    <c:v>10:00:00</c:v>
                  </c:pt>
                  <c:pt idx="69">
                    <c:v>10:30:00</c:v>
                  </c:pt>
                  <c:pt idx="70">
                    <c:v>11:00:00</c:v>
                  </c:pt>
                  <c:pt idx="71">
                    <c:v>11:30:00</c:v>
                  </c:pt>
                  <c:pt idx="72">
                    <c:v>12:00:00</c:v>
                  </c:pt>
                  <c:pt idx="73">
                    <c:v>12:30:00</c:v>
                  </c:pt>
                  <c:pt idx="74">
                    <c:v>13:00:00</c:v>
                  </c:pt>
                  <c:pt idx="75">
                    <c:v>13:30:00</c:v>
                  </c:pt>
                  <c:pt idx="76">
                    <c:v>14:00:00</c:v>
                  </c:pt>
                  <c:pt idx="77">
                    <c:v>14:30:00</c:v>
                  </c:pt>
                  <c:pt idx="78">
                    <c:v>15:00:00</c:v>
                  </c:pt>
                  <c:pt idx="79">
                    <c:v>15:30:00</c:v>
                  </c:pt>
                  <c:pt idx="80">
                    <c:v>16:00:00</c:v>
                  </c:pt>
                  <c:pt idx="81">
                    <c:v>16:30:00</c:v>
                  </c:pt>
                  <c:pt idx="82">
                    <c:v>17:00:00</c:v>
                  </c:pt>
                  <c:pt idx="83">
                    <c:v>17:30:00</c:v>
                  </c:pt>
                  <c:pt idx="84">
                    <c:v>18:00:00</c:v>
                  </c:pt>
                  <c:pt idx="85">
                    <c:v>18:30:00</c:v>
                  </c:pt>
                  <c:pt idx="86">
                    <c:v>19:00:00</c:v>
                  </c:pt>
                  <c:pt idx="87">
                    <c:v>19:30:00</c:v>
                  </c:pt>
                  <c:pt idx="88">
                    <c:v>20:00:00</c:v>
                  </c:pt>
                  <c:pt idx="89">
                    <c:v>20:30:00</c:v>
                  </c:pt>
                  <c:pt idx="90">
                    <c:v>21:00:00</c:v>
                  </c:pt>
                  <c:pt idx="91">
                    <c:v>21:30:00</c:v>
                  </c:pt>
                  <c:pt idx="92">
                    <c:v>22:00:00</c:v>
                  </c:pt>
                  <c:pt idx="93">
                    <c:v>22:30:00</c:v>
                  </c:pt>
                  <c:pt idx="94">
                    <c:v>23:00:00</c:v>
                  </c:pt>
                  <c:pt idx="95">
                    <c:v>23:30:00</c:v>
                  </c:pt>
                  <c:pt idx="96">
                    <c:v>00:00:00</c:v>
                  </c:pt>
                  <c:pt idx="97">
                    <c:v>00:30:00</c:v>
                  </c:pt>
                  <c:pt idx="98">
                    <c:v>01:00:00</c:v>
                  </c:pt>
                  <c:pt idx="99">
                    <c:v>01:30:00</c:v>
                  </c:pt>
                  <c:pt idx="100">
                    <c:v>02:00:00</c:v>
                  </c:pt>
                  <c:pt idx="101">
                    <c:v>02:30:00</c:v>
                  </c:pt>
                  <c:pt idx="102">
                    <c:v>03:00:00</c:v>
                  </c:pt>
                  <c:pt idx="103">
                    <c:v>03:30:00</c:v>
                  </c:pt>
                  <c:pt idx="104">
                    <c:v>04:00:00</c:v>
                  </c:pt>
                  <c:pt idx="105">
                    <c:v>04:30:00</c:v>
                  </c:pt>
                  <c:pt idx="106">
                    <c:v>05:00:00</c:v>
                  </c:pt>
                  <c:pt idx="107">
                    <c:v>05:30:00</c:v>
                  </c:pt>
                  <c:pt idx="108">
                    <c:v>06:00:00</c:v>
                  </c:pt>
                  <c:pt idx="109">
                    <c:v>06:30:00</c:v>
                  </c:pt>
                  <c:pt idx="110">
                    <c:v>07:00:00</c:v>
                  </c:pt>
                  <c:pt idx="111">
                    <c:v>07:30:00</c:v>
                  </c:pt>
                  <c:pt idx="112">
                    <c:v>08:00:00</c:v>
                  </c:pt>
                  <c:pt idx="113">
                    <c:v>08:30:00</c:v>
                  </c:pt>
                  <c:pt idx="114">
                    <c:v>09:00:00</c:v>
                  </c:pt>
                  <c:pt idx="115">
                    <c:v>09:30:00</c:v>
                  </c:pt>
                  <c:pt idx="116">
                    <c:v>10:00:00</c:v>
                  </c:pt>
                  <c:pt idx="117">
                    <c:v>10:30:00</c:v>
                  </c:pt>
                  <c:pt idx="118">
                    <c:v>11:00:00</c:v>
                  </c:pt>
                  <c:pt idx="119">
                    <c:v>11:30:00</c:v>
                  </c:pt>
                  <c:pt idx="120">
                    <c:v>12:00:00</c:v>
                  </c:pt>
                  <c:pt idx="121">
                    <c:v>12:30:00</c:v>
                  </c:pt>
                  <c:pt idx="122">
                    <c:v>13:00:00</c:v>
                  </c:pt>
                  <c:pt idx="123">
                    <c:v>13:30:00</c:v>
                  </c:pt>
                  <c:pt idx="124">
                    <c:v>14:00:00</c:v>
                  </c:pt>
                  <c:pt idx="125">
                    <c:v>14:30:00</c:v>
                  </c:pt>
                  <c:pt idx="126">
                    <c:v>15:00:00</c:v>
                  </c:pt>
                  <c:pt idx="127">
                    <c:v>15:30:00</c:v>
                  </c:pt>
                  <c:pt idx="128">
                    <c:v>16:00:00</c:v>
                  </c:pt>
                  <c:pt idx="129">
                    <c:v>16:30:00</c:v>
                  </c:pt>
                  <c:pt idx="130">
                    <c:v>17:00:00</c:v>
                  </c:pt>
                  <c:pt idx="131">
                    <c:v>17:30:00</c:v>
                  </c:pt>
                  <c:pt idx="132">
                    <c:v>18:00:00</c:v>
                  </c:pt>
                  <c:pt idx="133">
                    <c:v>18:30:00</c:v>
                  </c:pt>
                  <c:pt idx="134">
                    <c:v>19:00:00</c:v>
                  </c:pt>
                  <c:pt idx="135">
                    <c:v>19:30:00</c:v>
                  </c:pt>
                  <c:pt idx="136">
                    <c:v>20:00:00</c:v>
                  </c:pt>
                  <c:pt idx="137">
                    <c:v>20:30:00</c:v>
                  </c:pt>
                  <c:pt idx="138">
                    <c:v>21:00:00</c:v>
                  </c:pt>
                  <c:pt idx="139">
                    <c:v>21:30:00</c:v>
                  </c:pt>
                  <c:pt idx="140">
                    <c:v>22:00:00</c:v>
                  </c:pt>
                  <c:pt idx="141">
                    <c:v>22:30:00</c:v>
                  </c:pt>
                  <c:pt idx="142">
                    <c:v>23:00:00</c:v>
                  </c:pt>
                  <c:pt idx="143">
                    <c:v>23:30:00</c:v>
                  </c:pt>
                </c:lvl>
                <c:lvl>
                  <c:pt idx="0">
                    <c:v>04-Jan</c:v>
                  </c:pt>
                  <c:pt idx="48">
                    <c:v>05-Jan</c:v>
                  </c:pt>
                  <c:pt idx="96">
                    <c:v>06-Jan</c:v>
                  </c:pt>
                </c:lvl>
              </c:multiLvlStrCache>
            </c:multiLvlStrRef>
          </c:cat>
          <c:val>
            <c:numRef>
              <c:f>'Elect. Gen.Figure 4 &amp; 5'!$G$18:$G$161</c:f>
              <c:numCache>
                <c:formatCode>0.0</c:formatCode>
                <c:ptCount val="144"/>
                <c:pt idx="0">
                  <c:v>4.2530000000000001</c:v>
                </c:pt>
                <c:pt idx="1">
                  <c:v>4.2489999999999997</c:v>
                </c:pt>
                <c:pt idx="2">
                  <c:v>4.2389999999999999</c:v>
                </c:pt>
                <c:pt idx="3">
                  <c:v>4.2450000000000001</c:v>
                </c:pt>
                <c:pt idx="4">
                  <c:v>4.2450000000000001</c:v>
                </c:pt>
                <c:pt idx="5">
                  <c:v>4.2460000000000004</c:v>
                </c:pt>
                <c:pt idx="6">
                  <c:v>4.2450000000000001</c:v>
                </c:pt>
                <c:pt idx="7">
                  <c:v>4.2519999999999998</c:v>
                </c:pt>
                <c:pt idx="8">
                  <c:v>4.2469999999999999</c:v>
                </c:pt>
                <c:pt idx="9">
                  <c:v>4.2519999999999998</c:v>
                </c:pt>
                <c:pt idx="10">
                  <c:v>4.25</c:v>
                </c:pt>
                <c:pt idx="11">
                  <c:v>4.2460000000000004</c:v>
                </c:pt>
                <c:pt idx="12">
                  <c:v>4.2439999999999998</c:v>
                </c:pt>
                <c:pt idx="13">
                  <c:v>4.2450000000000001</c:v>
                </c:pt>
                <c:pt idx="14">
                  <c:v>4.2439999999999998</c:v>
                </c:pt>
                <c:pt idx="15">
                  <c:v>4.2430000000000003</c:v>
                </c:pt>
                <c:pt idx="16">
                  <c:v>4.2409999999999997</c:v>
                </c:pt>
                <c:pt idx="17">
                  <c:v>4.2389999999999999</c:v>
                </c:pt>
                <c:pt idx="18">
                  <c:v>4.2430000000000003</c:v>
                </c:pt>
                <c:pt idx="19">
                  <c:v>4.2469999999999999</c:v>
                </c:pt>
                <c:pt idx="20">
                  <c:v>4.2460000000000004</c:v>
                </c:pt>
                <c:pt idx="21">
                  <c:v>4.2439999999999998</c:v>
                </c:pt>
                <c:pt idx="22">
                  <c:v>4.2439999999999998</c:v>
                </c:pt>
                <c:pt idx="23">
                  <c:v>4.2480000000000002</c:v>
                </c:pt>
                <c:pt idx="24">
                  <c:v>4.2439999999999998</c:v>
                </c:pt>
                <c:pt idx="25">
                  <c:v>4.2489999999999997</c:v>
                </c:pt>
                <c:pt idx="26">
                  <c:v>4.2530000000000001</c:v>
                </c:pt>
                <c:pt idx="27">
                  <c:v>4.2480000000000002</c:v>
                </c:pt>
                <c:pt idx="28">
                  <c:v>4.2549999999999999</c:v>
                </c:pt>
                <c:pt idx="29">
                  <c:v>4.2489999999999997</c:v>
                </c:pt>
                <c:pt idx="30">
                  <c:v>4.2510000000000003</c:v>
                </c:pt>
                <c:pt idx="31">
                  <c:v>4.2539999999999996</c:v>
                </c:pt>
                <c:pt idx="32">
                  <c:v>4.2539999999999996</c:v>
                </c:pt>
                <c:pt idx="33">
                  <c:v>4.2469999999999999</c:v>
                </c:pt>
                <c:pt idx="34">
                  <c:v>4.2409999999999997</c:v>
                </c:pt>
                <c:pt idx="35">
                  <c:v>4.2430000000000003</c:v>
                </c:pt>
                <c:pt idx="36">
                  <c:v>4.2409999999999997</c:v>
                </c:pt>
                <c:pt idx="37">
                  <c:v>4.2430000000000003</c:v>
                </c:pt>
                <c:pt idx="38">
                  <c:v>4.242</c:v>
                </c:pt>
                <c:pt idx="39">
                  <c:v>4.242</c:v>
                </c:pt>
                <c:pt idx="40">
                  <c:v>4.2389999999999999</c:v>
                </c:pt>
                <c:pt idx="41">
                  <c:v>4.2409999999999997</c:v>
                </c:pt>
                <c:pt idx="42">
                  <c:v>4.2469999999999999</c:v>
                </c:pt>
                <c:pt idx="43">
                  <c:v>4.2450000000000001</c:v>
                </c:pt>
                <c:pt idx="44">
                  <c:v>4.25</c:v>
                </c:pt>
                <c:pt idx="45">
                  <c:v>4.25</c:v>
                </c:pt>
                <c:pt idx="46">
                  <c:v>4.2489999999999997</c:v>
                </c:pt>
                <c:pt idx="47">
                  <c:v>4.2489999999999997</c:v>
                </c:pt>
                <c:pt idx="48">
                  <c:v>4.2460000000000004</c:v>
                </c:pt>
                <c:pt idx="49">
                  <c:v>4.2450000000000001</c:v>
                </c:pt>
                <c:pt idx="50">
                  <c:v>4.2439999999999998</c:v>
                </c:pt>
                <c:pt idx="51">
                  <c:v>4.2380000000000004</c:v>
                </c:pt>
                <c:pt idx="52">
                  <c:v>4.2389999999999999</c:v>
                </c:pt>
                <c:pt idx="53">
                  <c:v>4.2389999999999999</c:v>
                </c:pt>
                <c:pt idx="54">
                  <c:v>4.242</c:v>
                </c:pt>
                <c:pt idx="55">
                  <c:v>4.24</c:v>
                </c:pt>
                <c:pt idx="56">
                  <c:v>4.2409999999999997</c:v>
                </c:pt>
                <c:pt idx="57">
                  <c:v>4.2380000000000004</c:v>
                </c:pt>
                <c:pt idx="58">
                  <c:v>4.2370000000000001</c:v>
                </c:pt>
                <c:pt idx="59">
                  <c:v>4.2409999999999997</c:v>
                </c:pt>
                <c:pt idx="60">
                  <c:v>4.2389999999999999</c:v>
                </c:pt>
                <c:pt idx="61">
                  <c:v>4.2439999999999998</c:v>
                </c:pt>
                <c:pt idx="62">
                  <c:v>4.2450000000000001</c:v>
                </c:pt>
                <c:pt idx="63">
                  <c:v>4.2469999999999999</c:v>
                </c:pt>
                <c:pt idx="64">
                  <c:v>4.2489999999999997</c:v>
                </c:pt>
                <c:pt idx="65">
                  <c:v>4.2380000000000004</c:v>
                </c:pt>
                <c:pt idx="66">
                  <c:v>4.2409999999999997</c:v>
                </c:pt>
                <c:pt idx="67">
                  <c:v>4.2350000000000003</c:v>
                </c:pt>
                <c:pt idx="68">
                  <c:v>4.24</c:v>
                </c:pt>
                <c:pt idx="69">
                  <c:v>4.2389999999999999</c:v>
                </c:pt>
                <c:pt idx="70">
                  <c:v>4.2450000000000001</c:v>
                </c:pt>
                <c:pt idx="71">
                  <c:v>4.2370000000000001</c:v>
                </c:pt>
                <c:pt idx="72">
                  <c:v>4.2469999999999999</c:v>
                </c:pt>
                <c:pt idx="73">
                  <c:v>4.2439999999999998</c:v>
                </c:pt>
                <c:pt idx="74">
                  <c:v>4.2460000000000004</c:v>
                </c:pt>
                <c:pt idx="75">
                  <c:v>4.2460000000000004</c:v>
                </c:pt>
                <c:pt idx="76">
                  <c:v>4.2489999999999997</c:v>
                </c:pt>
                <c:pt idx="77">
                  <c:v>4.2510000000000003</c:v>
                </c:pt>
                <c:pt idx="78">
                  <c:v>4.2610000000000001</c:v>
                </c:pt>
                <c:pt idx="79">
                  <c:v>4.2990000000000004</c:v>
                </c:pt>
                <c:pt idx="80">
                  <c:v>4.34</c:v>
                </c:pt>
                <c:pt idx="81">
                  <c:v>4.3609999999999998</c:v>
                </c:pt>
                <c:pt idx="82">
                  <c:v>4.3639999999999999</c:v>
                </c:pt>
                <c:pt idx="83">
                  <c:v>4.3639999999999999</c:v>
                </c:pt>
                <c:pt idx="84">
                  <c:v>4.359</c:v>
                </c:pt>
                <c:pt idx="85">
                  <c:v>4.3689999999999998</c:v>
                </c:pt>
                <c:pt idx="86">
                  <c:v>4.3710000000000004</c:v>
                </c:pt>
                <c:pt idx="87">
                  <c:v>4.3739999999999997</c:v>
                </c:pt>
                <c:pt idx="88">
                  <c:v>4.3680000000000003</c:v>
                </c:pt>
                <c:pt idx="89">
                  <c:v>4.3689999999999998</c:v>
                </c:pt>
                <c:pt idx="90">
                  <c:v>4.3639999999999999</c:v>
                </c:pt>
                <c:pt idx="91">
                  <c:v>4.3730000000000002</c:v>
                </c:pt>
                <c:pt idx="92">
                  <c:v>4.3719999999999999</c:v>
                </c:pt>
                <c:pt idx="93">
                  <c:v>4.3689999999999998</c:v>
                </c:pt>
                <c:pt idx="94">
                  <c:v>4.3730000000000002</c:v>
                </c:pt>
                <c:pt idx="95">
                  <c:v>4.3730000000000002</c:v>
                </c:pt>
                <c:pt idx="96">
                  <c:v>4.3689999999999998</c:v>
                </c:pt>
                <c:pt idx="97">
                  <c:v>4.3760000000000003</c:v>
                </c:pt>
                <c:pt idx="98">
                  <c:v>4.3659999999999997</c:v>
                </c:pt>
                <c:pt idx="99">
                  <c:v>4.3630000000000004</c:v>
                </c:pt>
                <c:pt idx="100">
                  <c:v>4.3620000000000001</c:v>
                </c:pt>
                <c:pt idx="101">
                  <c:v>4.3600000000000003</c:v>
                </c:pt>
                <c:pt idx="102">
                  <c:v>4.3600000000000003</c:v>
                </c:pt>
                <c:pt idx="103">
                  <c:v>4.3639999999999999</c:v>
                </c:pt>
                <c:pt idx="104">
                  <c:v>4.3570000000000002</c:v>
                </c:pt>
                <c:pt idx="105">
                  <c:v>4.3579999999999997</c:v>
                </c:pt>
                <c:pt idx="106">
                  <c:v>4.3600000000000003</c:v>
                </c:pt>
                <c:pt idx="107">
                  <c:v>4.3330000000000002</c:v>
                </c:pt>
                <c:pt idx="108">
                  <c:v>4.3040000000000003</c:v>
                </c:pt>
                <c:pt idx="109">
                  <c:v>4.2729999999999997</c:v>
                </c:pt>
                <c:pt idx="110">
                  <c:v>4.2450000000000001</c:v>
                </c:pt>
                <c:pt idx="111">
                  <c:v>4.2169999999999996</c:v>
                </c:pt>
                <c:pt idx="112">
                  <c:v>4.1849999999999996</c:v>
                </c:pt>
                <c:pt idx="113">
                  <c:v>4.1529999999999996</c:v>
                </c:pt>
                <c:pt idx="114">
                  <c:v>4.1100000000000003</c:v>
                </c:pt>
                <c:pt idx="115">
                  <c:v>4.0659999999999998</c:v>
                </c:pt>
                <c:pt idx="116">
                  <c:v>4.0330000000000004</c:v>
                </c:pt>
                <c:pt idx="117">
                  <c:v>4.0069999999999997</c:v>
                </c:pt>
                <c:pt idx="118">
                  <c:v>3.9860000000000002</c:v>
                </c:pt>
                <c:pt idx="119">
                  <c:v>3.964</c:v>
                </c:pt>
                <c:pt idx="120">
                  <c:v>3.9420000000000002</c:v>
                </c:pt>
                <c:pt idx="121">
                  <c:v>3.9159999999999999</c:v>
                </c:pt>
                <c:pt idx="122">
                  <c:v>3.8889999999999998</c:v>
                </c:pt>
                <c:pt idx="123">
                  <c:v>3.8620000000000001</c:v>
                </c:pt>
                <c:pt idx="124">
                  <c:v>3.8340000000000001</c:v>
                </c:pt>
                <c:pt idx="125">
                  <c:v>3.8069999999999999</c:v>
                </c:pt>
                <c:pt idx="126">
                  <c:v>3.7810000000000001</c:v>
                </c:pt>
                <c:pt idx="127">
                  <c:v>3.7559999999999998</c:v>
                </c:pt>
                <c:pt idx="128">
                  <c:v>3.7290000000000001</c:v>
                </c:pt>
                <c:pt idx="129">
                  <c:v>3.73</c:v>
                </c:pt>
                <c:pt idx="130">
                  <c:v>3.734</c:v>
                </c:pt>
                <c:pt idx="131">
                  <c:v>3.7320000000000002</c:v>
                </c:pt>
                <c:pt idx="132">
                  <c:v>3.7360000000000002</c:v>
                </c:pt>
                <c:pt idx="133">
                  <c:v>3.734</c:v>
                </c:pt>
                <c:pt idx="134">
                  <c:v>3.73</c:v>
                </c:pt>
                <c:pt idx="135">
                  <c:v>3.7280000000000002</c:v>
                </c:pt>
                <c:pt idx="136">
                  <c:v>3.7269999999999999</c:v>
                </c:pt>
                <c:pt idx="137">
                  <c:v>3.7490000000000001</c:v>
                </c:pt>
                <c:pt idx="138">
                  <c:v>3.7490000000000001</c:v>
                </c:pt>
                <c:pt idx="139">
                  <c:v>3.7530000000000001</c:v>
                </c:pt>
                <c:pt idx="140">
                  <c:v>3.7480000000000002</c:v>
                </c:pt>
                <c:pt idx="141">
                  <c:v>3.754</c:v>
                </c:pt>
                <c:pt idx="142">
                  <c:v>3.7530000000000001</c:v>
                </c:pt>
                <c:pt idx="143">
                  <c:v>3.7570000000000001</c:v>
                </c:pt>
              </c:numCache>
            </c:numRef>
          </c:val>
          <c:extLst>
            <c:ext xmlns:c16="http://schemas.microsoft.com/office/drawing/2014/chart" uri="{C3380CC4-5D6E-409C-BE32-E72D297353CC}">
              <c16:uniqueId val="{00000001-B713-4327-9ADB-C9773EF93321}"/>
            </c:ext>
          </c:extLst>
        </c:ser>
        <c:ser>
          <c:idx val="3"/>
          <c:order val="2"/>
          <c:tx>
            <c:strRef>
              <c:f>'Elect. Gen.Figure 4 &amp; 5'!$H$17</c:f>
              <c:strCache>
                <c:ptCount val="1"/>
                <c:pt idx="0">
                  <c:v>WIND</c:v>
                </c:pt>
              </c:strCache>
            </c:strRef>
          </c:tx>
          <c:spPr>
            <a:solidFill>
              <a:schemeClr val="accent4"/>
            </a:solidFill>
            <a:ln>
              <a:noFill/>
            </a:ln>
            <a:effectLst/>
          </c:spPr>
          <c:cat>
            <c:multiLvlStrRef>
              <c:f>'Elect. Gen.Figure 4 &amp; 5'!$C$18:$D$161</c:f>
              <c:multiLvlStrCache>
                <c:ptCount val="144"/>
                <c:lvl>
                  <c:pt idx="0">
                    <c:v>00:00:00</c:v>
                  </c:pt>
                  <c:pt idx="1">
                    <c:v>00:30:00</c:v>
                  </c:pt>
                  <c:pt idx="2">
                    <c:v>01:00:00</c:v>
                  </c:pt>
                  <c:pt idx="3">
                    <c:v>01:30:00</c:v>
                  </c:pt>
                  <c:pt idx="4">
                    <c:v>02:00:00</c:v>
                  </c:pt>
                  <c:pt idx="5">
                    <c:v>02:30:00</c:v>
                  </c:pt>
                  <c:pt idx="6">
                    <c:v>03:00:00</c:v>
                  </c:pt>
                  <c:pt idx="7">
                    <c:v>03:30:00</c:v>
                  </c:pt>
                  <c:pt idx="8">
                    <c:v>04:00:00</c:v>
                  </c:pt>
                  <c:pt idx="9">
                    <c:v>04:30:00</c:v>
                  </c:pt>
                  <c:pt idx="10">
                    <c:v>05:00:00</c:v>
                  </c:pt>
                  <c:pt idx="11">
                    <c:v>05:30:00</c:v>
                  </c:pt>
                  <c:pt idx="12">
                    <c:v>06:00:00</c:v>
                  </c:pt>
                  <c:pt idx="13">
                    <c:v>06:30:00</c:v>
                  </c:pt>
                  <c:pt idx="14">
                    <c:v>07:00:00</c:v>
                  </c:pt>
                  <c:pt idx="15">
                    <c:v>07:30:00</c:v>
                  </c:pt>
                  <c:pt idx="16">
                    <c:v>08:00:00</c:v>
                  </c:pt>
                  <c:pt idx="17">
                    <c:v>08:30:00</c:v>
                  </c:pt>
                  <c:pt idx="18">
                    <c:v>09:00:00</c:v>
                  </c:pt>
                  <c:pt idx="19">
                    <c:v>09:30:00</c:v>
                  </c:pt>
                  <c:pt idx="20">
                    <c:v>10:00:00</c:v>
                  </c:pt>
                  <c:pt idx="21">
                    <c:v>10:30:00</c:v>
                  </c:pt>
                  <c:pt idx="22">
                    <c:v>11:00:00</c:v>
                  </c:pt>
                  <c:pt idx="23">
                    <c:v>11:30:00</c:v>
                  </c:pt>
                  <c:pt idx="24">
                    <c:v>12:00:00</c:v>
                  </c:pt>
                  <c:pt idx="25">
                    <c:v>12:30:00</c:v>
                  </c:pt>
                  <c:pt idx="26">
                    <c:v>13:00:00</c:v>
                  </c:pt>
                  <c:pt idx="27">
                    <c:v>13:30:00</c:v>
                  </c:pt>
                  <c:pt idx="28">
                    <c:v>14:00:00</c:v>
                  </c:pt>
                  <c:pt idx="29">
                    <c:v>14:30:00</c:v>
                  </c:pt>
                  <c:pt idx="30">
                    <c:v>15:00:00</c:v>
                  </c:pt>
                  <c:pt idx="31">
                    <c:v>15:30:00</c:v>
                  </c:pt>
                  <c:pt idx="32">
                    <c:v>16:00:00</c:v>
                  </c:pt>
                  <c:pt idx="33">
                    <c:v>16:30:00</c:v>
                  </c:pt>
                  <c:pt idx="34">
                    <c:v>17:00:00</c:v>
                  </c:pt>
                  <c:pt idx="35">
                    <c:v>17:30:00</c:v>
                  </c:pt>
                  <c:pt idx="36">
                    <c:v>18:00:00</c:v>
                  </c:pt>
                  <c:pt idx="37">
                    <c:v>18:30:00</c:v>
                  </c:pt>
                  <c:pt idx="38">
                    <c:v>19:00:00</c:v>
                  </c:pt>
                  <c:pt idx="39">
                    <c:v>19:30:00</c:v>
                  </c:pt>
                  <c:pt idx="40">
                    <c:v>20:00:00</c:v>
                  </c:pt>
                  <c:pt idx="41">
                    <c:v>20:30:00</c:v>
                  </c:pt>
                  <c:pt idx="42">
                    <c:v>21:00:00</c:v>
                  </c:pt>
                  <c:pt idx="43">
                    <c:v>21:30:00</c:v>
                  </c:pt>
                  <c:pt idx="44">
                    <c:v>22:00:00</c:v>
                  </c:pt>
                  <c:pt idx="45">
                    <c:v>22:30:00</c:v>
                  </c:pt>
                  <c:pt idx="46">
                    <c:v>23:00:00</c:v>
                  </c:pt>
                  <c:pt idx="47">
                    <c:v>23:30:00</c:v>
                  </c:pt>
                  <c:pt idx="48">
                    <c:v>00:00:00</c:v>
                  </c:pt>
                  <c:pt idx="49">
                    <c:v>00:30:00</c:v>
                  </c:pt>
                  <c:pt idx="50">
                    <c:v>01:00:00</c:v>
                  </c:pt>
                  <c:pt idx="51">
                    <c:v>01:30:00</c:v>
                  </c:pt>
                  <c:pt idx="52">
                    <c:v>02:00:00</c:v>
                  </c:pt>
                  <c:pt idx="53">
                    <c:v>02:30:00</c:v>
                  </c:pt>
                  <c:pt idx="54">
                    <c:v>03:00:00</c:v>
                  </c:pt>
                  <c:pt idx="55">
                    <c:v>03:30:00</c:v>
                  </c:pt>
                  <c:pt idx="56">
                    <c:v>04:00:00</c:v>
                  </c:pt>
                  <c:pt idx="57">
                    <c:v>04:30:00</c:v>
                  </c:pt>
                  <c:pt idx="58">
                    <c:v>05:00:00</c:v>
                  </c:pt>
                  <c:pt idx="59">
                    <c:v>05:30:00</c:v>
                  </c:pt>
                  <c:pt idx="60">
                    <c:v>06:00:00</c:v>
                  </c:pt>
                  <c:pt idx="61">
                    <c:v>06:30:00</c:v>
                  </c:pt>
                  <c:pt idx="62">
                    <c:v>07:00:00</c:v>
                  </c:pt>
                  <c:pt idx="63">
                    <c:v>07:30:00</c:v>
                  </c:pt>
                  <c:pt idx="64">
                    <c:v>08:00:00</c:v>
                  </c:pt>
                  <c:pt idx="65">
                    <c:v>08:30:00</c:v>
                  </c:pt>
                  <c:pt idx="66">
                    <c:v>09:00:00</c:v>
                  </c:pt>
                  <c:pt idx="67">
                    <c:v>09:30:00</c:v>
                  </c:pt>
                  <c:pt idx="68">
                    <c:v>10:00:00</c:v>
                  </c:pt>
                  <c:pt idx="69">
                    <c:v>10:30:00</c:v>
                  </c:pt>
                  <c:pt idx="70">
                    <c:v>11:00:00</c:v>
                  </c:pt>
                  <c:pt idx="71">
                    <c:v>11:30:00</c:v>
                  </c:pt>
                  <c:pt idx="72">
                    <c:v>12:00:00</c:v>
                  </c:pt>
                  <c:pt idx="73">
                    <c:v>12:30:00</c:v>
                  </c:pt>
                  <c:pt idx="74">
                    <c:v>13:00:00</c:v>
                  </c:pt>
                  <c:pt idx="75">
                    <c:v>13:30:00</c:v>
                  </c:pt>
                  <c:pt idx="76">
                    <c:v>14:00:00</c:v>
                  </c:pt>
                  <c:pt idx="77">
                    <c:v>14:30:00</c:v>
                  </c:pt>
                  <c:pt idx="78">
                    <c:v>15:00:00</c:v>
                  </c:pt>
                  <c:pt idx="79">
                    <c:v>15:30:00</c:v>
                  </c:pt>
                  <c:pt idx="80">
                    <c:v>16:00:00</c:v>
                  </c:pt>
                  <c:pt idx="81">
                    <c:v>16:30:00</c:v>
                  </c:pt>
                  <c:pt idx="82">
                    <c:v>17:00:00</c:v>
                  </c:pt>
                  <c:pt idx="83">
                    <c:v>17:30:00</c:v>
                  </c:pt>
                  <c:pt idx="84">
                    <c:v>18:00:00</c:v>
                  </c:pt>
                  <c:pt idx="85">
                    <c:v>18:30:00</c:v>
                  </c:pt>
                  <c:pt idx="86">
                    <c:v>19:00:00</c:v>
                  </c:pt>
                  <c:pt idx="87">
                    <c:v>19:30:00</c:v>
                  </c:pt>
                  <c:pt idx="88">
                    <c:v>20:00:00</c:v>
                  </c:pt>
                  <c:pt idx="89">
                    <c:v>20:30:00</c:v>
                  </c:pt>
                  <c:pt idx="90">
                    <c:v>21:00:00</c:v>
                  </c:pt>
                  <c:pt idx="91">
                    <c:v>21:30:00</c:v>
                  </c:pt>
                  <c:pt idx="92">
                    <c:v>22:00:00</c:v>
                  </c:pt>
                  <c:pt idx="93">
                    <c:v>22:30:00</c:v>
                  </c:pt>
                  <c:pt idx="94">
                    <c:v>23:00:00</c:v>
                  </c:pt>
                  <c:pt idx="95">
                    <c:v>23:30:00</c:v>
                  </c:pt>
                  <c:pt idx="96">
                    <c:v>00:00:00</c:v>
                  </c:pt>
                  <c:pt idx="97">
                    <c:v>00:30:00</c:v>
                  </c:pt>
                  <c:pt idx="98">
                    <c:v>01:00:00</c:v>
                  </c:pt>
                  <c:pt idx="99">
                    <c:v>01:30:00</c:v>
                  </c:pt>
                  <c:pt idx="100">
                    <c:v>02:00:00</c:v>
                  </c:pt>
                  <c:pt idx="101">
                    <c:v>02:30:00</c:v>
                  </c:pt>
                  <c:pt idx="102">
                    <c:v>03:00:00</c:v>
                  </c:pt>
                  <c:pt idx="103">
                    <c:v>03:30:00</c:v>
                  </c:pt>
                  <c:pt idx="104">
                    <c:v>04:00:00</c:v>
                  </c:pt>
                  <c:pt idx="105">
                    <c:v>04:30:00</c:v>
                  </c:pt>
                  <c:pt idx="106">
                    <c:v>05:00:00</c:v>
                  </c:pt>
                  <c:pt idx="107">
                    <c:v>05:30:00</c:v>
                  </c:pt>
                  <c:pt idx="108">
                    <c:v>06:00:00</c:v>
                  </c:pt>
                  <c:pt idx="109">
                    <c:v>06:30:00</c:v>
                  </c:pt>
                  <c:pt idx="110">
                    <c:v>07:00:00</c:v>
                  </c:pt>
                  <c:pt idx="111">
                    <c:v>07:30:00</c:v>
                  </c:pt>
                  <c:pt idx="112">
                    <c:v>08:00:00</c:v>
                  </c:pt>
                  <c:pt idx="113">
                    <c:v>08:30:00</c:v>
                  </c:pt>
                  <c:pt idx="114">
                    <c:v>09:00:00</c:v>
                  </c:pt>
                  <c:pt idx="115">
                    <c:v>09:30:00</c:v>
                  </c:pt>
                  <c:pt idx="116">
                    <c:v>10:00:00</c:v>
                  </c:pt>
                  <c:pt idx="117">
                    <c:v>10:30:00</c:v>
                  </c:pt>
                  <c:pt idx="118">
                    <c:v>11:00:00</c:v>
                  </c:pt>
                  <c:pt idx="119">
                    <c:v>11:30:00</c:v>
                  </c:pt>
                  <c:pt idx="120">
                    <c:v>12:00:00</c:v>
                  </c:pt>
                  <c:pt idx="121">
                    <c:v>12:30:00</c:v>
                  </c:pt>
                  <c:pt idx="122">
                    <c:v>13:00:00</c:v>
                  </c:pt>
                  <c:pt idx="123">
                    <c:v>13:30:00</c:v>
                  </c:pt>
                  <c:pt idx="124">
                    <c:v>14:00:00</c:v>
                  </c:pt>
                  <c:pt idx="125">
                    <c:v>14:30:00</c:v>
                  </c:pt>
                  <c:pt idx="126">
                    <c:v>15:00:00</c:v>
                  </c:pt>
                  <c:pt idx="127">
                    <c:v>15:30:00</c:v>
                  </c:pt>
                  <c:pt idx="128">
                    <c:v>16:00:00</c:v>
                  </c:pt>
                  <c:pt idx="129">
                    <c:v>16:30:00</c:v>
                  </c:pt>
                  <c:pt idx="130">
                    <c:v>17:00:00</c:v>
                  </c:pt>
                  <c:pt idx="131">
                    <c:v>17:30:00</c:v>
                  </c:pt>
                  <c:pt idx="132">
                    <c:v>18:00:00</c:v>
                  </c:pt>
                  <c:pt idx="133">
                    <c:v>18:30:00</c:v>
                  </c:pt>
                  <c:pt idx="134">
                    <c:v>19:00:00</c:v>
                  </c:pt>
                  <c:pt idx="135">
                    <c:v>19:30:00</c:v>
                  </c:pt>
                  <c:pt idx="136">
                    <c:v>20:00:00</c:v>
                  </c:pt>
                  <c:pt idx="137">
                    <c:v>20:30:00</c:v>
                  </c:pt>
                  <c:pt idx="138">
                    <c:v>21:00:00</c:v>
                  </c:pt>
                  <c:pt idx="139">
                    <c:v>21:30:00</c:v>
                  </c:pt>
                  <c:pt idx="140">
                    <c:v>22:00:00</c:v>
                  </c:pt>
                  <c:pt idx="141">
                    <c:v>22:30:00</c:v>
                  </c:pt>
                  <c:pt idx="142">
                    <c:v>23:00:00</c:v>
                  </c:pt>
                  <c:pt idx="143">
                    <c:v>23:30:00</c:v>
                  </c:pt>
                </c:lvl>
                <c:lvl>
                  <c:pt idx="0">
                    <c:v>04-Jan</c:v>
                  </c:pt>
                  <c:pt idx="48">
                    <c:v>05-Jan</c:v>
                  </c:pt>
                  <c:pt idx="96">
                    <c:v>06-Jan</c:v>
                  </c:pt>
                </c:lvl>
              </c:multiLvlStrCache>
            </c:multiLvlStrRef>
          </c:cat>
          <c:val>
            <c:numRef>
              <c:f>'Elect. Gen.Figure 4 &amp; 5'!$H$18:$H$161</c:f>
              <c:numCache>
                <c:formatCode>0.0</c:formatCode>
                <c:ptCount val="144"/>
                <c:pt idx="0">
                  <c:v>17.937999999999999</c:v>
                </c:pt>
                <c:pt idx="1">
                  <c:v>17.911999999999999</c:v>
                </c:pt>
                <c:pt idx="2">
                  <c:v>17.699000000000002</c:v>
                </c:pt>
                <c:pt idx="3">
                  <c:v>17.731000000000002</c:v>
                </c:pt>
                <c:pt idx="4">
                  <c:v>17.577000000000002</c:v>
                </c:pt>
                <c:pt idx="5">
                  <c:v>17.361000000000001</c:v>
                </c:pt>
                <c:pt idx="6">
                  <c:v>17.187999999999999</c:v>
                </c:pt>
                <c:pt idx="7">
                  <c:v>16.936</c:v>
                </c:pt>
                <c:pt idx="8">
                  <c:v>16.885000000000002</c:v>
                </c:pt>
                <c:pt idx="9">
                  <c:v>16.835999999999999</c:v>
                </c:pt>
                <c:pt idx="10">
                  <c:v>16.846</c:v>
                </c:pt>
                <c:pt idx="11">
                  <c:v>16.696999999999999</c:v>
                </c:pt>
                <c:pt idx="12">
                  <c:v>16.393999999999998</c:v>
                </c:pt>
                <c:pt idx="13">
                  <c:v>16.315000000000001</c:v>
                </c:pt>
                <c:pt idx="14">
                  <c:v>16.106999999999999</c:v>
                </c:pt>
                <c:pt idx="15">
                  <c:v>15.964</c:v>
                </c:pt>
                <c:pt idx="16">
                  <c:v>15.827</c:v>
                </c:pt>
                <c:pt idx="17">
                  <c:v>15.913</c:v>
                </c:pt>
                <c:pt idx="18">
                  <c:v>15.858000000000001</c:v>
                </c:pt>
                <c:pt idx="19">
                  <c:v>15.523</c:v>
                </c:pt>
                <c:pt idx="20">
                  <c:v>15.65</c:v>
                </c:pt>
                <c:pt idx="21">
                  <c:v>15.645</c:v>
                </c:pt>
                <c:pt idx="22">
                  <c:v>15.266</c:v>
                </c:pt>
                <c:pt idx="23">
                  <c:v>15.177</c:v>
                </c:pt>
                <c:pt idx="24">
                  <c:v>15.282</c:v>
                </c:pt>
                <c:pt idx="25">
                  <c:v>15.196999999999999</c:v>
                </c:pt>
                <c:pt idx="26">
                  <c:v>15.12</c:v>
                </c:pt>
                <c:pt idx="27">
                  <c:v>14.922000000000001</c:v>
                </c:pt>
                <c:pt idx="28">
                  <c:v>14.837</c:v>
                </c:pt>
                <c:pt idx="29">
                  <c:v>14.516999999999999</c:v>
                </c:pt>
                <c:pt idx="30">
                  <c:v>14.141999999999999</c:v>
                </c:pt>
                <c:pt idx="31">
                  <c:v>14.231999999999999</c:v>
                </c:pt>
                <c:pt idx="32">
                  <c:v>14.276999999999999</c:v>
                </c:pt>
                <c:pt idx="33">
                  <c:v>14.061999999999999</c:v>
                </c:pt>
                <c:pt idx="34">
                  <c:v>13.676</c:v>
                </c:pt>
                <c:pt idx="35">
                  <c:v>13.935</c:v>
                </c:pt>
                <c:pt idx="36">
                  <c:v>13.868</c:v>
                </c:pt>
                <c:pt idx="37">
                  <c:v>13.738</c:v>
                </c:pt>
                <c:pt idx="38">
                  <c:v>14.337999999999999</c:v>
                </c:pt>
                <c:pt idx="39">
                  <c:v>14.468999999999999</c:v>
                </c:pt>
                <c:pt idx="40">
                  <c:v>14.385999999999999</c:v>
                </c:pt>
                <c:pt idx="41">
                  <c:v>14</c:v>
                </c:pt>
                <c:pt idx="42">
                  <c:v>13.792999999999999</c:v>
                </c:pt>
                <c:pt idx="43">
                  <c:v>13.638</c:v>
                </c:pt>
                <c:pt idx="44">
                  <c:v>13.576000000000001</c:v>
                </c:pt>
                <c:pt idx="45">
                  <c:v>13.548999999999999</c:v>
                </c:pt>
                <c:pt idx="46">
                  <c:v>13.045999999999999</c:v>
                </c:pt>
                <c:pt idx="47">
                  <c:v>12.548999999999999</c:v>
                </c:pt>
                <c:pt idx="48">
                  <c:v>12.31</c:v>
                </c:pt>
                <c:pt idx="49">
                  <c:v>12.413</c:v>
                </c:pt>
                <c:pt idx="50">
                  <c:v>12.436999999999999</c:v>
                </c:pt>
                <c:pt idx="51">
                  <c:v>12.250999999999999</c:v>
                </c:pt>
                <c:pt idx="52">
                  <c:v>11.94</c:v>
                </c:pt>
                <c:pt idx="53">
                  <c:v>11.946999999999999</c:v>
                </c:pt>
                <c:pt idx="54">
                  <c:v>12.135999999999999</c:v>
                </c:pt>
                <c:pt idx="55">
                  <c:v>12.096</c:v>
                </c:pt>
                <c:pt idx="56">
                  <c:v>12.05</c:v>
                </c:pt>
                <c:pt idx="57">
                  <c:v>11.898999999999999</c:v>
                </c:pt>
                <c:pt idx="58">
                  <c:v>11.984</c:v>
                </c:pt>
                <c:pt idx="59">
                  <c:v>12.481999999999999</c:v>
                </c:pt>
                <c:pt idx="60">
                  <c:v>12.388</c:v>
                </c:pt>
                <c:pt idx="61">
                  <c:v>12.198</c:v>
                </c:pt>
                <c:pt idx="62">
                  <c:v>11.647</c:v>
                </c:pt>
                <c:pt idx="63">
                  <c:v>10.961</c:v>
                </c:pt>
                <c:pt idx="64">
                  <c:v>11.385999999999999</c:v>
                </c:pt>
                <c:pt idx="65">
                  <c:v>11.016999999999999</c:v>
                </c:pt>
                <c:pt idx="66">
                  <c:v>11.302</c:v>
                </c:pt>
                <c:pt idx="67">
                  <c:v>11.353</c:v>
                </c:pt>
                <c:pt idx="68">
                  <c:v>11.27</c:v>
                </c:pt>
                <c:pt idx="69">
                  <c:v>11.51</c:v>
                </c:pt>
                <c:pt idx="70">
                  <c:v>11.856999999999999</c:v>
                </c:pt>
                <c:pt idx="71">
                  <c:v>11.727</c:v>
                </c:pt>
                <c:pt idx="72">
                  <c:v>11.932</c:v>
                </c:pt>
                <c:pt idx="73">
                  <c:v>11.925000000000001</c:v>
                </c:pt>
                <c:pt idx="74">
                  <c:v>11.989000000000001</c:v>
                </c:pt>
                <c:pt idx="75">
                  <c:v>11.925000000000001</c:v>
                </c:pt>
                <c:pt idx="76">
                  <c:v>11.547000000000001</c:v>
                </c:pt>
                <c:pt idx="77">
                  <c:v>11.125</c:v>
                </c:pt>
                <c:pt idx="78">
                  <c:v>11.218</c:v>
                </c:pt>
                <c:pt idx="79">
                  <c:v>11.28</c:v>
                </c:pt>
                <c:pt idx="80">
                  <c:v>10.757</c:v>
                </c:pt>
                <c:pt idx="81">
                  <c:v>11.401</c:v>
                </c:pt>
                <c:pt idx="82">
                  <c:v>11.173999999999999</c:v>
                </c:pt>
                <c:pt idx="83">
                  <c:v>10.641</c:v>
                </c:pt>
                <c:pt idx="84">
                  <c:v>10.016999999999999</c:v>
                </c:pt>
                <c:pt idx="85">
                  <c:v>9.7590000000000003</c:v>
                </c:pt>
                <c:pt idx="86">
                  <c:v>9.5660000000000007</c:v>
                </c:pt>
                <c:pt idx="87">
                  <c:v>9.33</c:v>
                </c:pt>
                <c:pt idx="88">
                  <c:v>9.5129999999999999</c:v>
                </c:pt>
                <c:pt idx="89">
                  <c:v>9.4849999999999994</c:v>
                </c:pt>
                <c:pt idx="90">
                  <c:v>9.4459999999999997</c:v>
                </c:pt>
                <c:pt idx="91">
                  <c:v>8.6010000000000009</c:v>
                </c:pt>
                <c:pt idx="92">
                  <c:v>8.1890000000000001</c:v>
                </c:pt>
                <c:pt idx="93">
                  <c:v>7.7610000000000001</c:v>
                </c:pt>
                <c:pt idx="94">
                  <c:v>7.5359999999999996</c:v>
                </c:pt>
                <c:pt idx="95">
                  <c:v>7.4580000000000002</c:v>
                </c:pt>
                <c:pt idx="96">
                  <c:v>7.069</c:v>
                </c:pt>
                <c:pt idx="97">
                  <c:v>7.0250000000000004</c:v>
                </c:pt>
                <c:pt idx="98">
                  <c:v>6.7279999999999998</c:v>
                </c:pt>
                <c:pt idx="99">
                  <c:v>5.9160000000000004</c:v>
                </c:pt>
                <c:pt idx="100">
                  <c:v>5.4260000000000002</c:v>
                </c:pt>
                <c:pt idx="101">
                  <c:v>4.9269999999999996</c:v>
                </c:pt>
                <c:pt idx="102">
                  <c:v>4.431</c:v>
                </c:pt>
                <c:pt idx="103">
                  <c:v>4.8540000000000001</c:v>
                </c:pt>
                <c:pt idx="104">
                  <c:v>5.3780000000000001</c:v>
                </c:pt>
                <c:pt idx="105">
                  <c:v>5.4370000000000003</c:v>
                </c:pt>
                <c:pt idx="106">
                  <c:v>5.2789999999999999</c:v>
                </c:pt>
                <c:pt idx="107">
                  <c:v>5.734</c:v>
                </c:pt>
                <c:pt idx="108">
                  <c:v>6.2389999999999999</c:v>
                </c:pt>
                <c:pt idx="109">
                  <c:v>6.5220000000000002</c:v>
                </c:pt>
                <c:pt idx="110">
                  <c:v>6.6669999999999998</c:v>
                </c:pt>
                <c:pt idx="111">
                  <c:v>6.61</c:v>
                </c:pt>
                <c:pt idx="112">
                  <c:v>7.0289999999999999</c:v>
                </c:pt>
                <c:pt idx="113">
                  <c:v>7.3760000000000003</c:v>
                </c:pt>
                <c:pt idx="114">
                  <c:v>7.5279999999999996</c:v>
                </c:pt>
                <c:pt idx="115">
                  <c:v>7.6630000000000003</c:v>
                </c:pt>
                <c:pt idx="116">
                  <c:v>7.9420000000000002</c:v>
                </c:pt>
                <c:pt idx="117">
                  <c:v>8.2680000000000007</c:v>
                </c:pt>
                <c:pt idx="118">
                  <c:v>8.7240000000000002</c:v>
                </c:pt>
                <c:pt idx="119">
                  <c:v>9.8409999999999993</c:v>
                </c:pt>
                <c:pt idx="120">
                  <c:v>10.869</c:v>
                </c:pt>
                <c:pt idx="121">
                  <c:v>11.515000000000001</c:v>
                </c:pt>
                <c:pt idx="122">
                  <c:v>12.085000000000001</c:v>
                </c:pt>
                <c:pt idx="123">
                  <c:v>12.455</c:v>
                </c:pt>
                <c:pt idx="124">
                  <c:v>12.71</c:v>
                </c:pt>
                <c:pt idx="125">
                  <c:v>13.006</c:v>
                </c:pt>
                <c:pt idx="126">
                  <c:v>13.619</c:v>
                </c:pt>
                <c:pt idx="127">
                  <c:v>14.393000000000001</c:v>
                </c:pt>
                <c:pt idx="128">
                  <c:v>15.342000000000001</c:v>
                </c:pt>
                <c:pt idx="129">
                  <c:v>16.004999999999999</c:v>
                </c:pt>
                <c:pt idx="130">
                  <c:v>16.638000000000002</c:v>
                </c:pt>
                <c:pt idx="131">
                  <c:v>17.193999999999999</c:v>
                </c:pt>
                <c:pt idx="132">
                  <c:v>17.757999999999999</c:v>
                </c:pt>
                <c:pt idx="133">
                  <c:v>18.398</c:v>
                </c:pt>
                <c:pt idx="134">
                  <c:v>18.884</c:v>
                </c:pt>
                <c:pt idx="135">
                  <c:v>19.474</c:v>
                </c:pt>
                <c:pt idx="136">
                  <c:v>19.847999999999999</c:v>
                </c:pt>
                <c:pt idx="137">
                  <c:v>19.936</c:v>
                </c:pt>
                <c:pt idx="138">
                  <c:v>20.55</c:v>
                </c:pt>
                <c:pt idx="139">
                  <c:v>20.806999999999999</c:v>
                </c:pt>
                <c:pt idx="140">
                  <c:v>20.385000000000002</c:v>
                </c:pt>
                <c:pt idx="141">
                  <c:v>20.2</c:v>
                </c:pt>
                <c:pt idx="142">
                  <c:v>19.257999999999999</c:v>
                </c:pt>
                <c:pt idx="143">
                  <c:v>19.02</c:v>
                </c:pt>
              </c:numCache>
            </c:numRef>
          </c:val>
          <c:extLst>
            <c:ext xmlns:c16="http://schemas.microsoft.com/office/drawing/2014/chart" uri="{C3380CC4-5D6E-409C-BE32-E72D297353CC}">
              <c16:uniqueId val="{00000002-B713-4327-9ADB-C9773EF93321}"/>
            </c:ext>
          </c:extLst>
        </c:ser>
        <c:ser>
          <c:idx val="5"/>
          <c:order val="3"/>
          <c:tx>
            <c:strRef>
              <c:f>'Elect. Gen.Figure 4 &amp; 5'!$J$17</c:f>
              <c:strCache>
                <c:ptCount val="1"/>
                <c:pt idx="0">
                  <c:v>IMPORTS</c:v>
                </c:pt>
              </c:strCache>
            </c:strRef>
          </c:tx>
          <c:spPr>
            <a:solidFill>
              <a:schemeClr val="accent6"/>
            </a:solidFill>
            <a:ln>
              <a:noFill/>
            </a:ln>
            <a:effectLst/>
          </c:spPr>
          <c:cat>
            <c:multiLvlStrRef>
              <c:f>'Elect. Gen.Figure 4 &amp; 5'!$C$18:$D$161</c:f>
              <c:multiLvlStrCache>
                <c:ptCount val="144"/>
                <c:lvl>
                  <c:pt idx="0">
                    <c:v>00:00:00</c:v>
                  </c:pt>
                  <c:pt idx="1">
                    <c:v>00:30:00</c:v>
                  </c:pt>
                  <c:pt idx="2">
                    <c:v>01:00:00</c:v>
                  </c:pt>
                  <c:pt idx="3">
                    <c:v>01:30:00</c:v>
                  </c:pt>
                  <c:pt idx="4">
                    <c:v>02:00:00</c:v>
                  </c:pt>
                  <c:pt idx="5">
                    <c:v>02:30:00</c:v>
                  </c:pt>
                  <c:pt idx="6">
                    <c:v>03:00:00</c:v>
                  </c:pt>
                  <c:pt idx="7">
                    <c:v>03:30:00</c:v>
                  </c:pt>
                  <c:pt idx="8">
                    <c:v>04:00:00</c:v>
                  </c:pt>
                  <c:pt idx="9">
                    <c:v>04:30:00</c:v>
                  </c:pt>
                  <c:pt idx="10">
                    <c:v>05:00:00</c:v>
                  </c:pt>
                  <c:pt idx="11">
                    <c:v>05:30:00</c:v>
                  </c:pt>
                  <c:pt idx="12">
                    <c:v>06:00:00</c:v>
                  </c:pt>
                  <c:pt idx="13">
                    <c:v>06:30:00</c:v>
                  </c:pt>
                  <c:pt idx="14">
                    <c:v>07:00:00</c:v>
                  </c:pt>
                  <c:pt idx="15">
                    <c:v>07:30:00</c:v>
                  </c:pt>
                  <c:pt idx="16">
                    <c:v>08:00:00</c:v>
                  </c:pt>
                  <c:pt idx="17">
                    <c:v>08:30:00</c:v>
                  </c:pt>
                  <c:pt idx="18">
                    <c:v>09:00:00</c:v>
                  </c:pt>
                  <c:pt idx="19">
                    <c:v>09:30:00</c:v>
                  </c:pt>
                  <c:pt idx="20">
                    <c:v>10:00:00</c:v>
                  </c:pt>
                  <c:pt idx="21">
                    <c:v>10:30:00</c:v>
                  </c:pt>
                  <c:pt idx="22">
                    <c:v>11:00:00</c:v>
                  </c:pt>
                  <c:pt idx="23">
                    <c:v>11:30:00</c:v>
                  </c:pt>
                  <c:pt idx="24">
                    <c:v>12:00:00</c:v>
                  </c:pt>
                  <c:pt idx="25">
                    <c:v>12:30:00</c:v>
                  </c:pt>
                  <c:pt idx="26">
                    <c:v>13:00:00</c:v>
                  </c:pt>
                  <c:pt idx="27">
                    <c:v>13:30:00</c:v>
                  </c:pt>
                  <c:pt idx="28">
                    <c:v>14:00:00</c:v>
                  </c:pt>
                  <c:pt idx="29">
                    <c:v>14:30:00</c:v>
                  </c:pt>
                  <c:pt idx="30">
                    <c:v>15:00:00</c:v>
                  </c:pt>
                  <c:pt idx="31">
                    <c:v>15:30:00</c:v>
                  </c:pt>
                  <c:pt idx="32">
                    <c:v>16:00:00</c:v>
                  </c:pt>
                  <c:pt idx="33">
                    <c:v>16:30:00</c:v>
                  </c:pt>
                  <c:pt idx="34">
                    <c:v>17:00:00</c:v>
                  </c:pt>
                  <c:pt idx="35">
                    <c:v>17:30:00</c:v>
                  </c:pt>
                  <c:pt idx="36">
                    <c:v>18:00:00</c:v>
                  </c:pt>
                  <c:pt idx="37">
                    <c:v>18:30:00</c:v>
                  </c:pt>
                  <c:pt idx="38">
                    <c:v>19:00:00</c:v>
                  </c:pt>
                  <c:pt idx="39">
                    <c:v>19:30:00</c:v>
                  </c:pt>
                  <c:pt idx="40">
                    <c:v>20:00:00</c:v>
                  </c:pt>
                  <c:pt idx="41">
                    <c:v>20:30:00</c:v>
                  </c:pt>
                  <c:pt idx="42">
                    <c:v>21:00:00</c:v>
                  </c:pt>
                  <c:pt idx="43">
                    <c:v>21:30:00</c:v>
                  </c:pt>
                  <c:pt idx="44">
                    <c:v>22:00:00</c:v>
                  </c:pt>
                  <c:pt idx="45">
                    <c:v>22:30:00</c:v>
                  </c:pt>
                  <c:pt idx="46">
                    <c:v>23:00:00</c:v>
                  </c:pt>
                  <c:pt idx="47">
                    <c:v>23:30:00</c:v>
                  </c:pt>
                  <c:pt idx="48">
                    <c:v>00:00:00</c:v>
                  </c:pt>
                  <c:pt idx="49">
                    <c:v>00:30:00</c:v>
                  </c:pt>
                  <c:pt idx="50">
                    <c:v>01:00:00</c:v>
                  </c:pt>
                  <c:pt idx="51">
                    <c:v>01:30:00</c:v>
                  </c:pt>
                  <c:pt idx="52">
                    <c:v>02:00:00</c:v>
                  </c:pt>
                  <c:pt idx="53">
                    <c:v>02:30:00</c:v>
                  </c:pt>
                  <c:pt idx="54">
                    <c:v>03:00:00</c:v>
                  </c:pt>
                  <c:pt idx="55">
                    <c:v>03:30:00</c:v>
                  </c:pt>
                  <c:pt idx="56">
                    <c:v>04:00:00</c:v>
                  </c:pt>
                  <c:pt idx="57">
                    <c:v>04:30:00</c:v>
                  </c:pt>
                  <c:pt idx="58">
                    <c:v>05:00:00</c:v>
                  </c:pt>
                  <c:pt idx="59">
                    <c:v>05:30:00</c:v>
                  </c:pt>
                  <c:pt idx="60">
                    <c:v>06:00:00</c:v>
                  </c:pt>
                  <c:pt idx="61">
                    <c:v>06:30:00</c:v>
                  </c:pt>
                  <c:pt idx="62">
                    <c:v>07:00:00</c:v>
                  </c:pt>
                  <c:pt idx="63">
                    <c:v>07:30:00</c:v>
                  </c:pt>
                  <c:pt idx="64">
                    <c:v>08:00:00</c:v>
                  </c:pt>
                  <c:pt idx="65">
                    <c:v>08:30:00</c:v>
                  </c:pt>
                  <c:pt idx="66">
                    <c:v>09:00:00</c:v>
                  </c:pt>
                  <c:pt idx="67">
                    <c:v>09:30:00</c:v>
                  </c:pt>
                  <c:pt idx="68">
                    <c:v>10:00:00</c:v>
                  </c:pt>
                  <c:pt idx="69">
                    <c:v>10:30:00</c:v>
                  </c:pt>
                  <c:pt idx="70">
                    <c:v>11:00:00</c:v>
                  </c:pt>
                  <c:pt idx="71">
                    <c:v>11:30:00</c:v>
                  </c:pt>
                  <c:pt idx="72">
                    <c:v>12:00:00</c:v>
                  </c:pt>
                  <c:pt idx="73">
                    <c:v>12:30:00</c:v>
                  </c:pt>
                  <c:pt idx="74">
                    <c:v>13:00:00</c:v>
                  </c:pt>
                  <c:pt idx="75">
                    <c:v>13:30:00</c:v>
                  </c:pt>
                  <c:pt idx="76">
                    <c:v>14:00:00</c:v>
                  </c:pt>
                  <c:pt idx="77">
                    <c:v>14:30:00</c:v>
                  </c:pt>
                  <c:pt idx="78">
                    <c:v>15:00:00</c:v>
                  </c:pt>
                  <c:pt idx="79">
                    <c:v>15:30:00</c:v>
                  </c:pt>
                  <c:pt idx="80">
                    <c:v>16:00:00</c:v>
                  </c:pt>
                  <c:pt idx="81">
                    <c:v>16:30:00</c:v>
                  </c:pt>
                  <c:pt idx="82">
                    <c:v>17:00:00</c:v>
                  </c:pt>
                  <c:pt idx="83">
                    <c:v>17:30:00</c:v>
                  </c:pt>
                  <c:pt idx="84">
                    <c:v>18:00:00</c:v>
                  </c:pt>
                  <c:pt idx="85">
                    <c:v>18:30:00</c:v>
                  </c:pt>
                  <c:pt idx="86">
                    <c:v>19:00:00</c:v>
                  </c:pt>
                  <c:pt idx="87">
                    <c:v>19:30:00</c:v>
                  </c:pt>
                  <c:pt idx="88">
                    <c:v>20:00:00</c:v>
                  </c:pt>
                  <c:pt idx="89">
                    <c:v>20:30:00</c:v>
                  </c:pt>
                  <c:pt idx="90">
                    <c:v>21:00:00</c:v>
                  </c:pt>
                  <c:pt idx="91">
                    <c:v>21:30:00</c:v>
                  </c:pt>
                  <c:pt idx="92">
                    <c:v>22:00:00</c:v>
                  </c:pt>
                  <c:pt idx="93">
                    <c:v>22:30:00</c:v>
                  </c:pt>
                  <c:pt idx="94">
                    <c:v>23:00:00</c:v>
                  </c:pt>
                  <c:pt idx="95">
                    <c:v>23:30:00</c:v>
                  </c:pt>
                  <c:pt idx="96">
                    <c:v>00:00:00</c:v>
                  </c:pt>
                  <c:pt idx="97">
                    <c:v>00:30:00</c:v>
                  </c:pt>
                  <c:pt idx="98">
                    <c:v>01:00:00</c:v>
                  </c:pt>
                  <c:pt idx="99">
                    <c:v>01:30:00</c:v>
                  </c:pt>
                  <c:pt idx="100">
                    <c:v>02:00:00</c:v>
                  </c:pt>
                  <c:pt idx="101">
                    <c:v>02:30:00</c:v>
                  </c:pt>
                  <c:pt idx="102">
                    <c:v>03:00:00</c:v>
                  </c:pt>
                  <c:pt idx="103">
                    <c:v>03:30:00</c:v>
                  </c:pt>
                  <c:pt idx="104">
                    <c:v>04:00:00</c:v>
                  </c:pt>
                  <c:pt idx="105">
                    <c:v>04:30:00</c:v>
                  </c:pt>
                  <c:pt idx="106">
                    <c:v>05:00:00</c:v>
                  </c:pt>
                  <c:pt idx="107">
                    <c:v>05:30:00</c:v>
                  </c:pt>
                  <c:pt idx="108">
                    <c:v>06:00:00</c:v>
                  </c:pt>
                  <c:pt idx="109">
                    <c:v>06:30:00</c:v>
                  </c:pt>
                  <c:pt idx="110">
                    <c:v>07:00:00</c:v>
                  </c:pt>
                  <c:pt idx="111">
                    <c:v>07:30:00</c:v>
                  </c:pt>
                  <c:pt idx="112">
                    <c:v>08:00:00</c:v>
                  </c:pt>
                  <c:pt idx="113">
                    <c:v>08:30:00</c:v>
                  </c:pt>
                  <c:pt idx="114">
                    <c:v>09:00:00</c:v>
                  </c:pt>
                  <c:pt idx="115">
                    <c:v>09:30:00</c:v>
                  </c:pt>
                  <c:pt idx="116">
                    <c:v>10:00:00</c:v>
                  </c:pt>
                  <c:pt idx="117">
                    <c:v>10:30:00</c:v>
                  </c:pt>
                  <c:pt idx="118">
                    <c:v>11:00:00</c:v>
                  </c:pt>
                  <c:pt idx="119">
                    <c:v>11:30:00</c:v>
                  </c:pt>
                  <c:pt idx="120">
                    <c:v>12:00:00</c:v>
                  </c:pt>
                  <c:pt idx="121">
                    <c:v>12:30:00</c:v>
                  </c:pt>
                  <c:pt idx="122">
                    <c:v>13:00:00</c:v>
                  </c:pt>
                  <c:pt idx="123">
                    <c:v>13:30:00</c:v>
                  </c:pt>
                  <c:pt idx="124">
                    <c:v>14:00:00</c:v>
                  </c:pt>
                  <c:pt idx="125">
                    <c:v>14:30:00</c:v>
                  </c:pt>
                  <c:pt idx="126">
                    <c:v>15:00:00</c:v>
                  </c:pt>
                  <c:pt idx="127">
                    <c:v>15:30:00</c:v>
                  </c:pt>
                  <c:pt idx="128">
                    <c:v>16:00:00</c:v>
                  </c:pt>
                  <c:pt idx="129">
                    <c:v>16:30:00</c:v>
                  </c:pt>
                  <c:pt idx="130">
                    <c:v>17:00:00</c:v>
                  </c:pt>
                  <c:pt idx="131">
                    <c:v>17:30:00</c:v>
                  </c:pt>
                  <c:pt idx="132">
                    <c:v>18:00:00</c:v>
                  </c:pt>
                  <c:pt idx="133">
                    <c:v>18:30:00</c:v>
                  </c:pt>
                  <c:pt idx="134">
                    <c:v>19:00:00</c:v>
                  </c:pt>
                  <c:pt idx="135">
                    <c:v>19:30:00</c:v>
                  </c:pt>
                  <c:pt idx="136">
                    <c:v>20:00:00</c:v>
                  </c:pt>
                  <c:pt idx="137">
                    <c:v>20:30:00</c:v>
                  </c:pt>
                  <c:pt idx="138">
                    <c:v>21:00:00</c:v>
                  </c:pt>
                  <c:pt idx="139">
                    <c:v>21:30:00</c:v>
                  </c:pt>
                  <c:pt idx="140">
                    <c:v>22:00:00</c:v>
                  </c:pt>
                  <c:pt idx="141">
                    <c:v>22:30:00</c:v>
                  </c:pt>
                  <c:pt idx="142">
                    <c:v>23:00:00</c:v>
                  </c:pt>
                  <c:pt idx="143">
                    <c:v>23:30:00</c:v>
                  </c:pt>
                </c:lvl>
                <c:lvl>
                  <c:pt idx="0">
                    <c:v>04-Jan</c:v>
                  </c:pt>
                  <c:pt idx="48">
                    <c:v>05-Jan</c:v>
                  </c:pt>
                  <c:pt idx="96">
                    <c:v>06-Jan</c:v>
                  </c:pt>
                </c:lvl>
              </c:multiLvlStrCache>
            </c:multiLvlStrRef>
          </c:cat>
          <c:val>
            <c:numRef>
              <c:f>'Elect. Gen.Figure 4 &amp; 5'!$J$18:$J$161</c:f>
              <c:numCache>
                <c:formatCode>0.0</c:formatCode>
                <c:ptCount val="144"/>
                <c:pt idx="0">
                  <c:v>4.37</c:v>
                </c:pt>
                <c:pt idx="1">
                  <c:v>4.3620000000000001</c:v>
                </c:pt>
                <c:pt idx="2">
                  <c:v>4.6580000000000004</c:v>
                </c:pt>
                <c:pt idx="3">
                  <c:v>4.67</c:v>
                </c:pt>
                <c:pt idx="4">
                  <c:v>4.8140000000000001</c:v>
                </c:pt>
                <c:pt idx="5">
                  <c:v>4.8220000000000001</c:v>
                </c:pt>
                <c:pt idx="6">
                  <c:v>4.6580000000000004</c:v>
                </c:pt>
                <c:pt idx="7">
                  <c:v>4.63</c:v>
                </c:pt>
                <c:pt idx="8">
                  <c:v>4.1379999999999999</c:v>
                </c:pt>
                <c:pt idx="9">
                  <c:v>4.0940000000000003</c:v>
                </c:pt>
                <c:pt idx="10">
                  <c:v>3.53</c:v>
                </c:pt>
                <c:pt idx="11">
                  <c:v>3.5</c:v>
                </c:pt>
                <c:pt idx="12">
                  <c:v>3.004</c:v>
                </c:pt>
                <c:pt idx="13">
                  <c:v>2.89</c:v>
                </c:pt>
                <c:pt idx="14">
                  <c:v>1.452</c:v>
                </c:pt>
                <c:pt idx="15">
                  <c:v>1.42</c:v>
                </c:pt>
                <c:pt idx="16">
                  <c:v>2.3260000000000001</c:v>
                </c:pt>
                <c:pt idx="17">
                  <c:v>2.524</c:v>
                </c:pt>
                <c:pt idx="18">
                  <c:v>5.8419999999999996</c:v>
                </c:pt>
                <c:pt idx="19">
                  <c:v>6.016</c:v>
                </c:pt>
                <c:pt idx="20">
                  <c:v>6.452</c:v>
                </c:pt>
                <c:pt idx="21">
                  <c:v>6.4279999999999999</c:v>
                </c:pt>
                <c:pt idx="22">
                  <c:v>5.9359999999999999</c:v>
                </c:pt>
                <c:pt idx="23">
                  <c:v>5.9459999999999997</c:v>
                </c:pt>
                <c:pt idx="24">
                  <c:v>6.9240000000000004</c:v>
                </c:pt>
                <c:pt idx="25">
                  <c:v>6.9260000000000002</c:v>
                </c:pt>
                <c:pt idx="26">
                  <c:v>6.056</c:v>
                </c:pt>
                <c:pt idx="27">
                  <c:v>5.9980000000000002</c:v>
                </c:pt>
                <c:pt idx="28">
                  <c:v>3.5179999999999998</c:v>
                </c:pt>
                <c:pt idx="29">
                  <c:v>3.3439999999999999</c:v>
                </c:pt>
                <c:pt idx="30">
                  <c:v>1.696</c:v>
                </c:pt>
                <c:pt idx="31">
                  <c:v>1.64</c:v>
                </c:pt>
                <c:pt idx="32">
                  <c:v>1.54</c:v>
                </c:pt>
                <c:pt idx="33">
                  <c:v>1.554</c:v>
                </c:pt>
                <c:pt idx="34">
                  <c:v>1.75</c:v>
                </c:pt>
                <c:pt idx="35">
                  <c:v>1.768</c:v>
                </c:pt>
                <c:pt idx="36">
                  <c:v>1.514</c:v>
                </c:pt>
                <c:pt idx="37">
                  <c:v>1.512</c:v>
                </c:pt>
                <c:pt idx="38">
                  <c:v>1.194</c:v>
                </c:pt>
                <c:pt idx="39">
                  <c:v>1.1499999999999999</c:v>
                </c:pt>
                <c:pt idx="40">
                  <c:v>0.74199999999999999</c:v>
                </c:pt>
                <c:pt idx="41">
                  <c:v>0.70599999999999996</c:v>
                </c:pt>
                <c:pt idx="42">
                  <c:v>0.39200000000000002</c:v>
                </c:pt>
                <c:pt idx="43">
                  <c:v>0.35799999999999998</c:v>
                </c:pt>
                <c:pt idx="44">
                  <c:v>0</c:v>
                </c:pt>
                <c:pt idx="45">
                  <c:v>0</c:v>
                </c:pt>
                <c:pt idx="46">
                  <c:v>1.2E-2</c:v>
                </c:pt>
                <c:pt idx="47">
                  <c:v>2.5999999999999999E-2</c:v>
                </c:pt>
                <c:pt idx="48">
                  <c:v>0.22800000000000001</c:v>
                </c:pt>
                <c:pt idx="49">
                  <c:v>0.23400000000000001</c:v>
                </c:pt>
                <c:pt idx="50">
                  <c:v>0.14000000000000001</c:v>
                </c:pt>
                <c:pt idx="51">
                  <c:v>0.124</c:v>
                </c:pt>
                <c:pt idx="52">
                  <c:v>4.8000000000000001E-2</c:v>
                </c:pt>
                <c:pt idx="53">
                  <c:v>0.04</c:v>
                </c:pt>
                <c:pt idx="54">
                  <c:v>3.7999999999999999E-2</c:v>
                </c:pt>
                <c:pt idx="55">
                  <c:v>1.7999999999999999E-2</c:v>
                </c:pt>
                <c:pt idx="56">
                  <c:v>0</c:v>
                </c:pt>
                <c:pt idx="57">
                  <c:v>0</c:v>
                </c:pt>
                <c:pt idx="58">
                  <c:v>0</c:v>
                </c:pt>
                <c:pt idx="59">
                  <c:v>0</c:v>
                </c:pt>
                <c:pt idx="60">
                  <c:v>0</c:v>
                </c:pt>
                <c:pt idx="61">
                  <c:v>0</c:v>
                </c:pt>
                <c:pt idx="62">
                  <c:v>0</c:v>
                </c:pt>
                <c:pt idx="63">
                  <c:v>0</c:v>
                </c:pt>
                <c:pt idx="64">
                  <c:v>0</c:v>
                </c:pt>
                <c:pt idx="65">
                  <c:v>0</c:v>
                </c:pt>
                <c:pt idx="66">
                  <c:v>0.214</c:v>
                </c:pt>
                <c:pt idx="67">
                  <c:v>0.24199999999999999</c:v>
                </c:pt>
                <c:pt idx="68">
                  <c:v>0.50800000000000001</c:v>
                </c:pt>
                <c:pt idx="69">
                  <c:v>0.51800000000000002</c:v>
                </c:pt>
                <c:pt idx="70">
                  <c:v>0.76100000000000001</c:v>
                </c:pt>
                <c:pt idx="71">
                  <c:v>0.755</c:v>
                </c:pt>
                <c:pt idx="72">
                  <c:v>0.25600000000000001</c:v>
                </c:pt>
                <c:pt idx="73">
                  <c:v>0.26200000000000001</c:v>
                </c:pt>
                <c:pt idx="74">
                  <c:v>0.87</c:v>
                </c:pt>
                <c:pt idx="75">
                  <c:v>0.94</c:v>
                </c:pt>
                <c:pt idx="76">
                  <c:v>0.51400000000000001</c:v>
                </c:pt>
                <c:pt idx="77">
                  <c:v>0.51400000000000001</c:v>
                </c:pt>
                <c:pt idx="78">
                  <c:v>0.53400000000000003</c:v>
                </c:pt>
                <c:pt idx="79">
                  <c:v>0.64400000000000002</c:v>
                </c:pt>
                <c:pt idx="80">
                  <c:v>1.3</c:v>
                </c:pt>
                <c:pt idx="81">
                  <c:v>1.3859999999999999</c:v>
                </c:pt>
                <c:pt idx="82">
                  <c:v>2.1459999999999999</c:v>
                </c:pt>
                <c:pt idx="83">
                  <c:v>2.1619999999999999</c:v>
                </c:pt>
                <c:pt idx="84">
                  <c:v>2.0920000000000001</c:v>
                </c:pt>
                <c:pt idx="85">
                  <c:v>2.008</c:v>
                </c:pt>
                <c:pt idx="86">
                  <c:v>1.6619999999999999</c:v>
                </c:pt>
                <c:pt idx="87">
                  <c:v>1.6319999999999999</c:v>
                </c:pt>
                <c:pt idx="88">
                  <c:v>2.464</c:v>
                </c:pt>
                <c:pt idx="89">
                  <c:v>2.5059999999999998</c:v>
                </c:pt>
                <c:pt idx="90">
                  <c:v>2.0640000000000001</c:v>
                </c:pt>
                <c:pt idx="91">
                  <c:v>1.85</c:v>
                </c:pt>
                <c:pt idx="92">
                  <c:v>7.8E-2</c:v>
                </c:pt>
                <c:pt idx="93">
                  <c:v>4.5999999999999999E-2</c:v>
                </c:pt>
                <c:pt idx="94">
                  <c:v>0</c:v>
                </c:pt>
                <c:pt idx="95">
                  <c:v>0</c:v>
                </c:pt>
                <c:pt idx="96">
                  <c:v>3.5999999999999997E-2</c:v>
                </c:pt>
                <c:pt idx="97">
                  <c:v>3.5999999999999997E-2</c:v>
                </c:pt>
                <c:pt idx="98">
                  <c:v>1.4E-2</c:v>
                </c:pt>
                <c:pt idx="99">
                  <c:v>0.01</c:v>
                </c:pt>
                <c:pt idx="100">
                  <c:v>0</c:v>
                </c:pt>
                <c:pt idx="101">
                  <c:v>0</c:v>
                </c:pt>
                <c:pt idx="102">
                  <c:v>0</c:v>
                </c:pt>
                <c:pt idx="103">
                  <c:v>0</c:v>
                </c:pt>
                <c:pt idx="104">
                  <c:v>0</c:v>
                </c:pt>
                <c:pt idx="105">
                  <c:v>0</c:v>
                </c:pt>
                <c:pt idx="106">
                  <c:v>0</c:v>
                </c:pt>
                <c:pt idx="107">
                  <c:v>0</c:v>
                </c:pt>
                <c:pt idx="108">
                  <c:v>0.106</c:v>
                </c:pt>
                <c:pt idx="109">
                  <c:v>0.20100000000000001</c:v>
                </c:pt>
                <c:pt idx="110">
                  <c:v>0.13500000000000001</c:v>
                </c:pt>
                <c:pt idx="111">
                  <c:v>0.16</c:v>
                </c:pt>
                <c:pt idx="112">
                  <c:v>0.84399999999999997</c:v>
                </c:pt>
                <c:pt idx="113">
                  <c:v>0.97299999999999998</c:v>
                </c:pt>
                <c:pt idx="114">
                  <c:v>2.0760000000000001</c:v>
                </c:pt>
                <c:pt idx="115">
                  <c:v>2.1640000000000001</c:v>
                </c:pt>
                <c:pt idx="116">
                  <c:v>1.7509999999999999</c:v>
                </c:pt>
                <c:pt idx="117">
                  <c:v>1.7070000000000001</c:v>
                </c:pt>
                <c:pt idx="118">
                  <c:v>0.95799999999999996</c:v>
                </c:pt>
                <c:pt idx="119">
                  <c:v>0.91600000000000004</c:v>
                </c:pt>
                <c:pt idx="120">
                  <c:v>0.86599999999999999</c:v>
                </c:pt>
                <c:pt idx="121">
                  <c:v>0.91200000000000003</c:v>
                </c:pt>
                <c:pt idx="122">
                  <c:v>1.409</c:v>
                </c:pt>
                <c:pt idx="123">
                  <c:v>1.387</c:v>
                </c:pt>
                <c:pt idx="124">
                  <c:v>0.58099999999999996</c:v>
                </c:pt>
                <c:pt idx="125">
                  <c:v>0.65700000000000003</c:v>
                </c:pt>
                <c:pt idx="126">
                  <c:v>0.90500000000000003</c:v>
                </c:pt>
                <c:pt idx="127">
                  <c:v>0.97499999999999998</c:v>
                </c:pt>
                <c:pt idx="128">
                  <c:v>1.4219999999999999</c:v>
                </c:pt>
                <c:pt idx="129">
                  <c:v>1.4259999999999999</c:v>
                </c:pt>
                <c:pt idx="130">
                  <c:v>1.55</c:v>
                </c:pt>
                <c:pt idx="131">
                  <c:v>1.464</c:v>
                </c:pt>
                <c:pt idx="132">
                  <c:v>1.1719999999999999</c:v>
                </c:pt>
                <c:pt idx="133">
                  <c:v>1.1140000000000001</c:v>
                </c:pt>
                <c:pt idx="134">
                  <c:v>1.2450000000000001</c:v>
                </c:pt>
                <c:pt idx="135">
                  <c:v>1.3220000000000001</c:v>
                </c:pt>
                <c:pt idx="136">
                  <c:v>0.97199999999999998</c:v>
                </c:pt>
                <c:pt idx="137">
                  <c:v>0.97099999999999997</c:v>
                </c:pt>
                <c:pt idx="138">
                  <c:v>0.96799999999999997</c:v>
                </c:pt>
                <c:pt idx="139">
                  <c:v>1.147</c:v>
                </c:pt>
                <c:pt idx="140">
                  <c:v>0.98</c:v>
                </c:pt>
                <c:pt idx="141">
                  <c:v>0.84599999999999997</c:v>
                </c:pt>
                <c:pt idx="142">
                  <c:v>0.51</c:v>
                </c:pt>
                <c:pt idx="143">
                  <c:v>0.57199999999999995</c:v>
                </c:pt>
              </c:numCache>
            </c:numRef>
          </c:val>
          <c:extLst>
            <c:ext xmlns:c16="http://schemas.microsoft.com/office/drawing/2014/chart" uri="{C3380CC4-5D6E-409C-BE32-E72D297353CC}">
              <c16:uniqueId val="{00000003-B713-4327-9ADB-C9773EF93321}"/>
            </c:ext>
          </c:extLst>
        </c:ser>
        <c:ser>
          <c:idx val="7"/>
          <c:order val="4"/>
          <c:tx>
            <c:strRef>
              <c:f>'Elect. Gen.Figure 4 &amp; 5'!$L$17</c:f>
              <c:strCache>
                <c:ptCount val="1"/>
                <c:pt idx="0">
                  <c:v>OTHER</c:v>
                </c:pt>
              </c:strCache>
            </c:strRef>
          </c:tx>
          <c:spPr>
            <a:solidFill>
              <a:schemeClr val="accent2">
                <a:lumMod val="60000"/>
              </a:schemeClr>
            </a:solidFill>
            <a:ln>
              <a:noFill/>
            </a:ln>
            <a:effectLst/>
          </c:spPr>
          <c:cat>
            <c:multiLvlStrRef>
              <c:f>'Elect. Gen.Figure 4 &amp; 5'!$C$18:$D$161</c:f>
              <c:multiLvlStrCache>
                <c:ptCount val="144"/>
                <c:lvl>
                  <c:pt idx="0">
                    <c:v>00:00:00</c:v>
                  </c:pt>
                  <c:pt idx="1">
                    <c:v>00:30:00</c:v>
                  </c:pt>
                  <c:pt idx="2">
                    <c:v>01:00:00</c:v>
                  </c:pt>
                  <c:pt idx="3">
                    <c:v>01:30:00</c:v>
                  </c:pt>
                  <c:pt idx="4">
                    <c:v>02:00:00</c:v>
                  </c:pt>
                  <c:pt idx="5">
                    <c:v>02:30:00</c:v>
                  </c:pt>
                  <c:pt idx="6">
                    <c:v>03:00:00</c:v>
                  </c:pt>
                  <c:pt idx="7">
                    <c:v>03:30:00</c:v>
                  </c:pt>
                  <c:pt idx="8">
                    <c:v>04:00:00</c:v>
                  </c:pt>
                  <c:pt idx="9">
                    <c:v>04:30:00</c:v>
                  </c:pt>
                  <c:pt idx="10">
                    <c:v>05:00:00</c:v>
                  </c:pt>
                  <c:pt idx="11">
                    <c:v>05:30:00</c:v>
                  </c:pt>
                  <c:pt idx="12">
                    <c:v>06:00:00</c:v>
                  </c:pt>
                  <c:pt idx="13">
                    <c:v>06:30:00</c:v>
                  </c:pt>
                  <c:pt idx="14">
                    <c:v>07:00:00</c:v>
                  </c:pt>
                  <c:pt idx="15">
                    <c:v>07:30:00</c:v>
                  </c:pt>
                  <c:pt idx="16">
                    <c:v>08:00:00</c:v>
                  </c:pt>
                  <c:pt idx="17">
                    <c:v>08:30:00</c:v>
                  </c:pt>
                  <c:pt idx="18">
                    <c:v>09:00:00</c:v>
                  </c:pt>
                  <c:pt idx="19">
                    <c:v>09:30:00</c:v>
                  </c:pt>
                  <c:pt idx="20">
                    <c:v>10:00:00</c:v>
                  </c:pt>
                  <c:pt idx="21">
                    <c:v>10:30:00</c:v>
                  </c:pt>
                  <c:pt idx="22">
                    <c:v>11:00:00</c:v>
                  </c:pt>
                  <c:pt idx="23">
                    <c:v>11:30:00</c:v>
                  </c:pt>
                  <c:pt idx="24">
                    <c:v>12:00:00</c:v>
                  </c:pt>
                  <c:pt idx="25">
                    <c:v>12:30:00</c:v>
                  </c:pt>
                  <c:pt idx="26">
                    <c:v>13:00:00</c:v>
                  </c:pt>
                  <c:pt idx="27">
                    <c:v>13:30:00</c:v>
                  </c:pt>
                  <c:pt idx="28">
                    <c:v>14:00:00</c:v>
                  </c:pt>
                  <c:pt idx="29">
                    <c:v>14:30:00</c:v>
                  </c:pt>
                  <c:pt idx="30">
                    <c:v>15:00:00</c:v>
                  </c:pt>
                  <c:pt idx="31">
                    <c:v>15:30:00</c:v>
                  </c:pt>
                  <c:pt idx="32">
                    <c:v>16:00:00</c:v>
                  </c:pt>
                  <c:pt idx="33">
                    <c:v>16:30:00</c:v>
                  </c:pt>
                  <c:pt idx="34">
                    <c:v>17:00:00</c:v>
                  </c:pt>
                  <c:pt idx="35">
                    <c:v>17:30:00</c:v>
                  </c:pt>
                  <c:pt idx="36">
                    <c:v>18:00:00</c:v>
                  </c:pt>
                  <c:pt idx="37">
                    <c:v>18:30:00</c:v>
                  </c:pt>
                  <c:pt idx="38">
                    <c:v>19:00:00</c:v>
                  </c:pt>
                  <c:pt idx="39">
                    <c:v>19:30:00</c:v>
                  </c:pt>
                  <c:pt idx="40">
                    <c:v>20:00:00</c:v>
                  </c:pt>
                  <c:pt idx="41">
                    <c:v>20:30:00</c:v>
                  </c:pt>
                  <c:pt idx="42">
                    <c:v>21:00:00</c:v>
                  </c:pt>
                  <c:pt idx="43">
                    <c:v>21:30:00</c:v>
                  </c:pt>
                  <c:pt idx="44">
                    <c:v>22:00:00</c:v>
                  </c:pt>
                  <c:pt idx="45">
                    <c:v>22:30:00</c:v>
                  </c:pt>
                  <c:pt idx="46">
                    <c:v>23:00:00</c:v>
                  </c:pt>
                  <c:pt idx="47">
                    <c:v>23:30:00</c:v>
                  </c:pt>
                  <c:pt idx="48">
                    <c:v>00:00:00</c:v>
                  </c:pt>
                  <c:pt idx="49">
                    <c:v>00:30:00</c:v>
                  </c:pt>
                  <c:pt idx="50">
                    <c:v>01:00:00</c:v>
                  </c:pt>
                  <c:pt idx="51">
                    <c:v>01:30:00</c:v>
                  </c:pt>
                  <c:pt idx="52">
                    <c:v>02:00:00</c:v>
                  </c:pt>
                  <c:pt idx="53">
                    <c:v>02:30:00</c:v>
                  </c:pt>
                  <c:pt idx="54">
                    <c:v>03:00:00</c:v>
                  </c:pt>
                  <c:pt idx="55">
                    <c:v>03:30:00</c:v>
                  </c:pt>
                  <c:pt idx="56">
                    <c:v>04:00:00</c:v>
                  </c:pt>
                  <c:pt idx="57">
                    <c:v>04:30:00</c:v>
                  </c:pt>
                  <c:pt idx="58">
                    <c:v>05:00:00</c:v>
                  </c:pt>
                  <c:pt idx="59">
                    <c:v>05:30:00</c:v>
                  </c:pt>
                  <c:pt idx="60">
                    <c:v>06:00:00</c:v>
                  </c:pt>
                  <c:pt idx="61">
                    <c:v>06:30:00</c:v>
                  </c:pt>
                  <c:pt idx="62">
                    <c:v>07:00:00</c:v>
                  </c:pt>
                  <c:pt idx="63">
                    <c:v>07:30:00</c:v>
                  </c:pt>
                  <c:pt idx="64">
                    <c:v>08:00:00</c:v>
                  </c:pt>
                  <c:pt idx="65">
                    <c:v>08:30:00</c:v>
                  </c:pt>
                  <c:pt idx="66">
                    <c:v>09:00:00</c:v>
                  </c:pt>
                  <c:pt idx="67">
                    <c:v>09:30:00</c:v>
                  </c:pt>
                  <c:pt idx="68">
                    <c:v>10:00:00</c:v>
                  </c:pt>
                  <c:pt idx="69">
                    <c:v>10:30:00</c:v>
                  </c:pt>
                  <c:pt idx="70">
                    <c:v>11:00:00</c:v>
                  </c:pt>
                  <c:pt idx="71">
                    <c:v>11:30:00</c:v>
                  </c:pt>
                  <c:pt idx="72">
                    <c:v>12:00:00</c:v>
                  </c:pt>
                  <c:pt idx="73">
                    <c:v>12:30:00</c:v>
                  </c:pt>
                  <c:pt idx="74">
                    <c:v>13:00:00</c:v>
                  </c:pt>
                  <c:pt idx="75">
                    <c:v>13:30:00</c:v>
                  </c:pt>
                  <c:pt idx="76">
                    <c:v>14:00:00</c:v>
                  </c:pt>
                  <c:pt idx="77">
                    <c:v>14:30:00</c:v>
                  </c:pt>
                  <c:pt idx="78">
                    <c:v>15:00:00</c:v>
                  </c:pt>
                  <c:pt idx="79">
                    <c:v>15:30:00</c:v>
                  </c:pt>
                  <c:pt idx="80">
                    <c:v>16:00:00</c:v>
                  </c:pt>
                  <c:pt idx="81">
                    <c:v>16:30:00</c:v>
                  </c:pt>
                  <c:pt idx="82">
                    <c:v>17:00:00</c:v>
                  </c:pt>
                  <c:pt idx="83">
                    <c:v>17:30:00</c:v>
                  </c:pt>
                  <c:pt idx="84">
                    <c:v>18:00:00</c:v>
                  </c:pt>
                  <c:pt idx="85">
                    <c:v>18:30:00</c:v>
                  </c:pt>
                  <c:pt idx="86">
                    <c:v>19:00:00</c:v>
                  </c:pt>
                  <c:pt idx="87">
                    <c:v>19:30:00</c:v>
                  </c:pt>
                  <c:pt idx="88">
                    <c:v>20:00:00</c:v>
                  </c:pt>
                  <c:pt idx="89">
                    <c:v>20:30:00</c:v>
                  </c:pt>
                  <c:pt idx="90">
                    <c:v>21:00:00</c:v>
                  </c:pt>
                  <c:pt idx="91">
                    <c:v>21:30:00</c:v>
                  </c:pt>
                  <c:pt idx="92">
                    <c:v>22:00:00</c:v>
                  </c:pt>
                  <c:pt idx="93">
                    <c:v>22:30:00</c:v>
                  </c:pt>
                  <c:pt idx="94">
                    <c:v>23:00:00</c:v>
                  </c:pt>
                  <c:pt idx="95">
                    <c:v>23:30:00</c:v>
                  </c:pt>
                  <c:pt idx="96">
                    <c:v>00:00:00</c:v>
                  </c:pt>
                  <c:pt idx="97">
                    <c:v>00:30:00</c:v>
                  </c:pt>
                  <c:pt idx="98">
                    <c:v>01:00:00</c:v>
                  </c:pt>
                  <c:pt idx="99">
                    <c:v>01:30:00</c:v>
                  </c:pt>
                  <c:pt idx="100">
                    <c:v>02:00:00</c:v>
                  </c:pt>
                  <c:pt idx="101">
                    <c:v>02:30:00</c:v>
                  </c:pt>
                  <c:pt idx="102">
                    <c:v>03:00:00</c:v>
                  </c:pt>
                  <c:pt idx="103">
                    <c:v>03:30:00</c:v>
                  </c:pt>
                  <c:pt idx="104">
                    <c:v>04:00:00</c:v>
                  </c:pt>
                  <c:pt idx="105">
                    <c:v>04:30:00</c:v>
                  </c:pt>
                  <c:pt idx="106">
                    <c:v>05:00:00</c:v>
                  </c:pt>
                  <c:pt idx="107">
                    <c:v>05:30:00</c:v>
                  </c:pt>
                  <c:pt idx="108">
                    <c:v>06:00:00</c:v>
                  </c:pt>
                  <c:pt idx="109">
                    <c:v>06:30:00</c:v>
                  </c:pt>
                  <c:pt idx="110">
                    <c:v>07:00:00</c:v>
                  </c:pt>
                  <c:pt idx="111">
                    <c:v>07:30:00</c:v>
                  </c:pt>
                  <c:pt idx="112">
                    <c:v>08:00:00</c:v>
                  </c:pt>
                  <c:pt idx="113">
                    <c:v>08:30:00</c:v>
                  </c:pt>
                  <c:pt idx="114">
                    <c:v>09:00:00</c:v>
                  </c:pt>
                  <c:pt idx="115">
                    <c:v>09:30:00</c:v>
                  </c:pt>
                  <c:pt idx="116">
                    <c:v>10:00:00</c:v>
                  </c:pt>
                  <c:pt idx="117">
                    <c:v>10:30:00</c:v>
                  </c:pt>
                  <c:pt idx="118">
                    <c:v>11:00:00</c:v>
                  </c:pt>
                  <c:pt idx="119">
                    <c:v>11:30:00</c:v>
                  </c:pt>
                  <c:pt idx="120">
                    <c:v>12:00:00</c:v>
                  </c:pt>
                  <c:pt idx="121">
                    <c:v>12:30:00</c:v>
                  </c:pt>
                  <c:pt idx="122">
                    <c:v>13:00:00</c:v>
                  </c:pt>
                  <c:pt idx="123">
                    <c:v>13:30:00</c:v>
                  </c:pt>
                  <c:pt idx="124">
                    <c:v>14:00:00</c:v>
                  </c:pt>
                  <c:pt idx="125">
                    <c:v>14:30:00</c:v>
                  </c:pt>
                  <c:pt idx="126">
                    <c:v>15:00:00</c:v>
                  </c:pt>
                  <c:pt idx="127">
                    <c:v>15:30:00</c:v>
                  </c:pt>
                  <c:pt idx="128">
                    <c:v>16:00:00</c:v>
                  </c:pt>
                  <c:pt idx="129">
                    <c:v>16:30:00</c:v>
                  </c:pt>
                  <c:pt idx="130">
                    <c:v>17:00:00</c:v>
                  </c:pt>
                  <c:pt idx="131">
                    <c:v>17:30:00</c:v>
                  </c:pt>
                  <c:pt idx="132">
                    <c:v>18:00:00</c:v>
                  </c:pt>
                  <c:pt idx="133">
                    <c:v>18:30:00</c:v>
                  </c:pt>
                  <c:pt idx="134">
                    <c:v>19:00:00</c:v>
                  </c:pt>
                  <c:pt idx="135">
                    <c:v>19:30:00</c:v>
                  </c:pt>
                  <c:pt idx="136">
                    <c:v>20:00:00</c:v>
                  </c:pt>
                  <c:pt idx="137">
                    <c:v>20:30:00</c:v>
                  </c:pt>
                  <c:pt idx="138">
                    <c:v>21:00:00</c:v>
                  </c:pt>
                  <c:pt idx="139">
                    <c:v>21:30:00</c:v>
                  </c:pt>
                  <c:pt idx="140">
                    <c:v>22:00:00</c:v>
                  </c:pt>
                  <c:pt idx="141">
                    <c:v>22:30:00</c:v>
                  </c:pt>
                  <c:pt idx="142">
                    <c:v>23:00:00</c:v>
                  </c:pt>
                  <c:pt idx="143">
                    <c:v>23:30:00</c:v>
                  </c:pt>
                </c:lvl>
                <c:lvl>
                  <c:pt idx="0">
                    <c:v>04-Jan</c:v>
                  </c:pt>
                  <c:pt idx="48">
                    <c:v>05-Jan</c:v>
                  </c:pt>
                  <c:pt idx="96">
                    <c:v>06-Jan</c:v>
                  </c:pt>
                </c:lvl>
              </c:multiLvlStrCache>
            </c:multiLvlStrRef>
          </c:cat>
          <c:val>
            <c:numRef>
              <c:f>'Elect. Gen.Figure 4 &amp; 5'!$L$18:$L$161</c:f>
              <c:numCache>
                <c:formatCode>0.0</c:formatCode>
                <c:ptCount val="144"/>
                <c:pt idx="0">
                  <c:v>0.156</c:v>
                </c:pt>
                <c:pt idx="1">
                  <c:v>0.38</c:v>
                </c:pt>
                <c:pt idx="2">
                  <c:v>0.33200000000000002</c:v>
                </c:pt>
                <c:pt idx="3">
                  <c:v>0.16600000000000001</c:v>
                </c:pt>
                <c:pt idx="4">
                  <c:v>0.183</c:v>
                </c:pt>
                <c:pt idx="5">
                  <c:v>0.158</c:v>
                </c:pt>
                <c:pt idx="6">
                  <c:v>0.23699999999999999</c:v>
                </c:pt>
                <c:pt idx="7">
                  <c:v>0.16700000000000001</c:v>
                </c:pt>
                <c:pt idx="8">
                  <c:v>0.20100000000000001</c:v>
                </c:pt>
                <c:pt idx="9">
                  <c:v>0.13500000000000001</c:v>
                </c:pt>
                <c:pt idx="10">
                  <c:v>0.13800000000000001</c:v>
                </c:pt>
                <c:pt idx="11">
                  <c:v>0.17299999999999999</c:v>
                </c:pt>
                <c:pt idx="12">
                  <c:v>0.21</c:v>
                </c:pt>
                <c:pt idx="13">
                  <c:v>0.23499999999999999</c:v>
                </c:pt>
                <c:pt idx="14">
                  <c:v>0.28499999999999998</c:v>
                </c:pt>
                <c:pt idx="15">
                  <c:v>0.183</c:v>
                </c:pt>
                <c:pt idx="16">
                  <c:v>0.18</c:v>
                </c:pt>
                <c:pt idx="17">
                  <c:v>0.59599999999999997</c:v>
                </c:pt>
                <c:pt idx="18">
                  <c:v>0.223</c:v>
                </c:pt>
                <c:pt idx="19">
                  <c:v>0.27100000000000002</c:v>
                </c:pt>
                <c:pt idx="20">
                  <c:v>0.315</c:v>
                </c:pt>
                <c:pt idx="21">
                  <c:v>0.33</c:v>
                </c:pt>
                <c:pt idx="22">
                  <c:v>0.441</c:v>
                </c:pt>
                <c:pt idx="23">
                  <c:v>0.41399999999999998</c:v>
                </c:pt>
                <c:pt idx="24">
                  <c:v>0.63</c:v>
                </c:pt>
                <c:pt idx="25">
                  <c:v>0.36299999999999999</c:v>
                </c:pt>
                <c:pt idx="26">
                  <c:v>0.374</c:v>
                </c:pt>
                <c:pt idx="27">
                  <c:v>0.33900000000000002</c:v>
                </c:pt>
                <c:pt idx="28">
                  <c:v>0.45300000000000001</c:v>
                </c:pt>
                <c:pt idx="29">
                  <c:v>0.45200000000000001</c:v>
                </c:pt>
                <c:pt idx="30">
                  <c:v>0.46</c:v>
                </c:pt>
                <c:pt idx="31">
                  <c:v>0.313</c:v>
                </c:pt>
                <c:pt idx="32">
                  <c:v>0.66300000000000003</c:v>
                </c:pt>
                <c:pt idx="33">
                  <c:v>1.718</c:v>
                </c:pt>
                <c:pt idx="34">
                  <c:v>2.2610000000000001</c:v>
                </c:pt>
                <c:pt idx="35">
                  <c:v>1.8440000000000001</c:v>
                </c:pt>
                <c:pt idx="36">
                  <c:v>1.534</c:v>
                </c:pt>
                <c:pt idx="37">
                  <c:v>0.91900000000000004</c:v>
                </c:pt>
                <c:pt idx="38">
                  <c:v>0.52300000000000002</c:v>
                </c:pt>
                <c:pt idx="39">
                  <c:v>0.41399999999999998</c:v>
                </c:pt>
                <c:pt idx="40">
                  <c:v>0.44400000000000001</c:v>
                </c:pt>
                <c:pt idx="41">
                  <c:v>0.30399999999999999</c:v>
                </c:pt>
                <c:pt idx="42">
                  <c:v>0.34</c:v>
                </c:pt>
                <c:pt idx="43">
                  <c:v>0.49299999999999999</c:v>
                </c:pt>
                <c:pt idx="44">
                  <c:v>0.308</c:v>
                </c:pt>
                <c:pt idx="45">
                  <c:v>0.25600000000000001</c:v>
                </c:pt>
                <c:pt idx="46">
                  <c:v>0.26900000000000002</c:v>
                </c:pt>
                <c:pt idx="47">
                  <c:v>0.26400000000000001</c:v>
                </c:pt>
                <c:pt idx="48">
                  <c:v>0.28000000000000003</c:v>
                </c:pt>
                <c:pt idx="49">
                  <c:v>0.48299999999999998</c:v>
                </c:pt>
                <c:pt idx="50">
                  <c:v>0.35399999999999998</c:v>
                </c:pt>
                <c:pt idx="51">
                  <c:v>0.29299999999999998</c:v>
                </c:pt>
                <c:pt idx="52">
                  <c:v>0.222</c:v>
                </c:pt>
                <c:pt idx="53">
                  <c:v>0.17699999999999999</c:v>
                </c:pt>
                <c:pt idx="54">
                  <c:v>0.19600000000000001</c:v>
                </c:pt>
                <c:pt idx="55">
                  <c:v>0.191</c:v>
                </c:pt>
                <c:pt idx="56">
                  <c:v>0.182</c:v>
                </c:pt>
                <c:pt idx="57">
                  <c:v>0.186</c:v>
                </c:pt>
                <c:pt idx="58">
                  <c:v>0.247</c:v>
                </c:pt>
                <c:pt idx="59">
                  <c:v>0.19400000000000001</c:v>
                </c:pt>
                <c:pt idx="60">
                  <c:v>0.28899999999999998</c:v>
                </c:pt>
                <c:pt idx="61">
                  <c:v>0.373</c:v>
                </c:pt>
                <c:pt idx="62">
                  <c:v>0.50800000000000001</c:v>
                </c:pt>
                <c:pt idx="63">
                  <c:v>1.0309999999999999</c:v>
                </c:pt>
                <c:pt idx="64">
                  <c:v>1.119</c:v>
                </c:pt>
                <c:pt idx="65">
                  <c:v>1.6819999999999999</c:v>
                </c:pt>
                <c:pt idx="66">
                  <c:v>1.371</c:v>
                </c:pt>
                <c:pt idx="67">
                  <c:v>1.4339999999999999</c:v>
                </c:pt>
                <c:pt idx="68">
                  <c:v>1.3240000000000001</c:v>
                </c:pt>
                <c:pt idx="69">
                  <c:v>0.78700000000000003</c:v>
                </c:pt>
                <c:pt idx="70">
                  <c:v>0.55500000000000005</c:v>
                </c:pt>
                <c:pt idx="71">
                  <c:v>0.69299999999999995</c:v>
                </c:pt>
                <c:pt idx="72">
                  <c:v>0.82699999999999996</c:v>
                </c:pt>
                <c:pt idx="73">
                  <c:v>0.80300000000000005</c:v>
                </c:pt>
                <c:pt idx="74">
                  <c:v>0.65300000000000002</c:v>
                </c:pt>
                <c:pt idx="75">
                  <c:v>0.66400000000000003</c:v>
                </c:pt>
                <c:pt idx="76">
                  <c:v>0.873</c:v>
                </c:pt>
                <c:pt idx="77">
                  <c:v>0.77900000000000003</c:v>
                </c:pt>
                <c:pt idx="78">
                  <c:v>0.79200000000000004</c:v>
                </c:pt>
                <c:pt idx="79">
                  <c:v>1.421</c:v>
                </c:pt>
                <c:pt idx="80">
                  <c:v>1.879</c:v>
                </c:pt>
                <c:pt idx="81">
                  <c:v>2.5249999999999999</c:v>
                </c:pt>
                <c:pt idx="82">
                  <c:v>2.8719999999999999</c:v>
                </c:pt>
                <c:pt idx="83">
                  <c:v>3.008</c:v>
                </c:pt>
                <c:pt idx="84">
                  <c:v>3.3879999999999999</c:v>
                </c:pt>
                <c:pt idx="85">
                  <c:v>3.1019999999999999</c:v>
                </c:pt>
                <c:pt idx="86">
                  <c:v>2.496</c:v>
                </c:pt>
                <c:pt idx="87">
                  <c:v>2.0569999999999999</c:v>
                </c:pt>
                <c:pt idx="88">
                  <c:v>1.0649999999999999</c:v>
                </c:pt>
                <c:pt idx="89">
                  <c:v>0.95799999999999996</c:v>
                </c:pt>
                <c:pt idx="90">
                  <c:v>1.097</c:v>
                </c:pt>
                <c:pt idx="91">
                  <c:v>0.59099999999999997</c:v>
                </c:pt>
                <c:pt idx="92">
                  <c:v>1.0129999999999999</c:v>
                </c:pt>
                <c:pt idx="93">
                  <c:v>0.97199999999999998</c:v>
                </c:pt>
                <c:pt idx="94">
                  <c:v>0.57699999999999996</c:v>
                </c:pt>
                <c:pt idx="95">
                  <c:v>0.375</c:v>
                </c:pt>
                <c:pt idx="96">
                  <c:v>0.39700000000000002</c:v>
                </c:pt>
                <c:pt idx="97">
                  <c:v>0.52200000000000002</c:v>
                </c:pt>
                <c:pt idx="98">
                  <c:v>0.88900000000000001</c:v>
                </c:pt>
                <c:pt idx="99">
                  <c:v>0.63400000000000001</c:v>
                </c:pt>
                <c:pt idx="100">
                  <c:v>0.308</c:v>
                </c:pt>
                <c:pt idx="101">
                  <c:v>0.3</c:v>
                </c:pt>
                <c:pt idx="102">
                  <c:v>0.54800000000000004</c:v>
                </c:pt>
                <c:pt idx="103">
                  <c:v>0.64700000000000002</c:v>
                </c:pt>
                <c:pt idx="104">
                  <c:v>0.72399999999999998</c:v>
                </c:pt>
                <c:pt idx="105">
                  <c:v>0.64</c:v>
                </c:pt>
                <c:pt idx="106">
                  <c:v>0.67500000000000004</c:v>
                </c:pt>
                <c:pt idx="107">
                  <c:v>0.76400000000000001</c:v>
                </c:pt>
                <c:pt idx="108">
                  <c:v>0.83</c:v>
                </c:pt>
                <c:pt idx="109">
                  <c:v>1.0469999999999999</c:v>
                </c:pt>
                <c:pt idx="110">
                  <c:v>1.143</c:v>
                </c:pt>
                <c:pt idx="111">
                  <c:v>1.4650000000000001</c:v>
                </c:pt>
                <c:pt idx="112">
                  <c:v>1.351</c:v>
                </c:pt>
                <c:pt idx="113">
                  <c:v>1.6850000000000001</c:v>
                </c:pt>
                <c:pt idx="114">
                  <c:v>1.839</c:v>
                </c:pt>
                <c:pt idx="115">
                  <c:v>1.6950000000000001</c:v>
                </c:pt>
                <c:pt idx="116">
                  <c:v>1.609</c:v>
                </c:pt>
                <c:pt idx="117">
                  <c:v>1.571</c:v>
                </c:pt>
                <c:pt idx="118">
                  <c:v>1.5309999999999999</c:v>
                </c:pt>
                <c:pt idx="119">
                  <c:v>1.27</c:v>
                </c:pt>
                <c:pt idx="120">
                  <c:v>1.032</c:v>
                </c:pt>
                <c:pt idx="121">
                  <c:v>1.3779999999999999</c:v>
                </c:pt>
                <c:pt idx="122">
                  <c:v>1.1200000000000001</c:v>
                </c:pt>
                <c:pt idx="123">
                  <c:v>1.177</c:v>
                </c:pt>
                <c:pt idx="124">
                  <c:v>1.226</c:v>
                </c:pt>
                <c:pt idx="125">
                  <c:v>1.27</c:v>
                </c:pt>
                <c:pt idx="126">
                  <c:v>1.08</c:v>
                </c:pt>
                <c:pt idx="127">
                  <c:v>1.3</c:v>
                </c:pt>
                <c:pt idx="128">
                  <c:v>1.133</c:v>
                </c:pt>
                <c:pt idx="129">
                  <c:v>1.847</c:v>
                </c:pt>
                <c:pt idx="130">
                  <c:v>2.3140000000000001</c:v>
                </c:pt>
                <c:pt idx="131">
                  <c:v>2.2610000000000001</c:v>
                </c:pt>
                <c:pt idx="132">
                  <c:v>1.72</c:v>
                </c:pt>
                <c:pt idx="133">
                  <c:v>1.2689999999999999</c:v>
                </c:pt>
                <c:pt idx="134">
                  <c:v>1.083</c:v>
                </c:pt>
                <c:pt idx="135">
                  <c:v>0.93</c:v>
                </c:pt>
                <c:pt idx="136">
                  <c:v>0.39800000000000002</c:v>
                </c:pt>
                <c:pt idx="137">
                  <c:v>0.51900000000000002</c:v>
                </c:pt>
                <c:pt idx="138">
                  <c:v>0.624</c:v>
                </c:pt>
                <c:pt idx="139">
                  <c:v>0.21299999999999999</c:v>
                </c:pt>
                <c:pt idx="140">
                  <c:v>0.35299999999999998</c:v>
                </c:pt>
                <c:pt idx="141">
                  <c:v>0.22600000000000001</c:v>
                </c:pt>
                <c:pt idx="142">
                  <c:v>0.29499999999999998</c:v>
                </c:pt>
                <c:pt idx="143">
                  <c:v>0.17599999999999999</c:v>
                </c:pt>
              </c:numCache>
            </c:numRef>
          </c:val>
          <c:extLst>
            <c:ext xmlns:c16="http://schemas.microsoft.com/office/drawing/2014/chart" uri="{C3380CC4-5D6E-409C-BE32-E72D297353CC}">
              <c16:uniqueId val="{00000004-B713-4327-9ADB-C9773EF93321}"/>
            </c:ext>
          </c:extLst>
        </c:ser>
        <c:ser>
          <c:idx val="8"/>
          <c:order val="5"/>
          <c:tx>
            <c:strRef>
              <c:f>'Elect. Gen.Figure 4 &amp; 5'!$M$17</c:f>
              <c:strCache>
                <c:ptCount val="1"/>
                <c:pt idx="0">
                  <c:v>SOLAR</c:v>
                </c:pt>
              </c:strCache>
            </c:strRef>
          </c:tx>
          <c:spPr>
            <a:solidFill>
              <a:schemeClr val="accent3">
                <a:lumMod val="60000"/>
              </a:schemeClr>
            </a:solidFill>
            <a:ln>
              <a:noFill/>
            </a:ln>
            <a:effectLst/>
          </c:spPr>
          <c:cat>
            <c:multiLvlStrRef>
              <c:f>'Elect. Gen.Figure 4 &amp; 5'!$C$18:$D$161</c:f>
              <c:multiLvlStrCache>
                <c:ptCount val="144"/>
                <c:lvl>
                  <c:pt idx="0">
                    <c:v>00:00:00</c:v>
                  </c:pt>
                  <c:pt idx="1">
                    <c:v>00:30:00</c:v>
                  </c:pt>
                  <c:pt idx="2">
                    <c:v>01:00:00</c:v>
                  </c:pt>
                  <c:pt idx="3">
                    <c:v>01:30:00</c:v>
                  </c:pt>
                  <c:pt idx="4">
                    <c:v>02:00:00</c:v>
                  </c:pt>
                  <c:pt idx="5">
                    <c:v>02:30:00</c:v>
                  </c:pt>
                  <c:pt idx="6">
                    <c:v>03:00:00</c:v>
                  </c:pt>
                  <c:pt idx="7">
                    <c:v>03:30:00</c:v>
                  </c:pt>
                  <c:pt idx="8">
                    <c:v>04:00:00</c:v>
                  </c:pt>
                  <c:pt idx="9">
                    <c:v>04:30:00</c:v>
                  </c:pt>
                  <c:pt idx="10">
                    <c:v>05:00:00</c:v>
                  </c:pt>
                  <c:pt idx="11">
                    <c:v>05:30:00</c:v>
                  </c:pt>
                  <c:pt idx="12">
                    <c:v>06:00:00</c:v>
                  </c:pt>
                  <c:pt idx="13">
                    <c:v>06:30:00</c:v>
                  </c:pt>
                  <c:pt idx="14">
                    <c:v>07:00:00</c:v>
                  </c:pt>
                  <c:pt idx="15">
                    <c:v>07:30:00</c:v>
                  </c:pt>
                  <c:pt idx="16">
                    <c:v>08:00:00</c:v>
                  </c:pt>
                  <c:pt idx="17">
                    <c:v>08:30:00</c:v>
                  </c:pt>
                  <c:pt idx="18">
                    <c:v>09:00:00</c:v>
                  </c:pt>
                  <c:pt idx="19">
                    <c:v>09:30:00</c:v>
                  </c:pt>
                  <c:pt idx="20">
                    <c:v>10:00:00</c:v>
                  </c:pt>
                  <c:pt idx="21">
                    <c:v>10:30:00</c:v>
                  </c:pt>
                  <c:pt idx="22">
                    <c:v>11:00:00</c:v>
                  </c:pt>
                  <c:pt idx="23">
                    <c:v>11:30:00</c:v>
                  </c:pt>
                  <c:pt idx="24">
                    <c:v>12:00:00</c:v>
                  </c:pt>
                  <c:pt idx="25">
                    <c:v>12:30:00</c:v>
                  </c:pt>
                  <c:pt idx="26">
                    <c:v>13:00:00</c:v>
                  </c:pt>
                  <c:pt idx="27">
                    <c:v>13:30:00</c:v>
                  </c:pt>
                  <c:pt idx="28">
                    <c:v>14:00:00</c:v>
                  </c:pt>
                  <c:pt idx="29">
                    <c:v>14:30:00</c:v>
                  </c:pt>
                  <c:pt idx="30">
                    <c:v>15:00:00</c:v>
                  </c:pt>
                  <c:pt idx="31">
                    <c:v>15:30:00</c:v>
                  </c:pt>
                  <c:pt idx="32">
                    <c:v>16:00:00</c:v>
                  </c:pt>
                  <c:pt idx="33">
                    <c:v>16:30:00</c:v>
                  </c:pt>
                  <c:pt idx="34">
                    <c:v>17:00:00</c:v>
                  </c:pt>
                  <c:pt idx="35">
                    <c:v>17:30:00</c:v>
                  </c:pt>
                  <c:pt idx="36">
                    <c:v>18:00:00</c:v>
                  </c:pt>
                  <c:pt idx="37">
                    <c:v>18:30:00</c:v>
                  </c:pt>
                  <c:pt idx="38">
                    <c:v>19:00:00</c:v>
                  </c:pt>
                  <c:pt idx="39">
                    <c:v>19:30:00</c:v>
                  </c:pt>
                  <c:pt idx="40">
                    <c:v>20:00:00</c:v>
                  </c:pt>
                  <c:pt idx="41">
                    <c:v>20:30:00</c:v>
                  </c:pt>
                  <c:pt idx="42">
                    <c:v>21:00:00</c:v>
                  </c:pt>
                  <c:pt idx="43">
                    <c:v>21:30:00</c:v>
                  </c:pt>
                  <c:pt idx="44">
                    <c:v>22:00:00</c:v>
                  </c:pt>
                  <c:pt idx="45">
                    <c:v>22:30:00</c:v>
                  </c:pt>
                  <c:pt idx="46">
                    <c:v>23:00:00</c:v>
                  </c:pt>
                  <c:pt idx="47">
                    <c:v>23:30:00</c:v>
                  </c:pt>
                  <c:pt idx="48">
                    <c:v>00:00:00</c:v>
                  </c:pt>
                  <c:pt idx="49">
                    <c:v>00:30:00</c:v>
                  </c:pt>
                  <c:pt idx="50">
                    <c:v>01:00:00</c:v>
                  </c:pt>
                  <c:pt idx="51">
                    <c:v>01:30:00</c:v>
                  </c:pt>
                  <c:pt idx="52">
                    <c:v>02:00:00</c:v>
                  </c:pt>
                  <c:pt idx="53">
                    <c:v>02:30:00</c:v>
                  </c:pt>
                  <c:pt idx="54">
                    <c:v>03:00:00</c:v>
                  </c:pt>
                  <c:pt idx="55">
                    <c:v>03:30:00</c:v>
                  </c:pt>
                  <c:pt idx="56">
                    <c:v>04:00:00</c:v>
                  </c:pt>
                  <c:pt idx="57">
                    <c:v>04:30:00</c:v>
                  </c:pt>
                  <c:pt idx="58">
                    <c:v>05:00:00</c:v>
                  </c:pt>
                  <c:pt idx="59">
                    <c:v>05:30:00</c:v>
                  </c:pt>
                  <c:pt idx="60">
                    <c:v>06:00:00</c:v>
                  </c:pt>
                  <c:pt idx="61">
                    <c:v>06:30:00</c:v>
                  </c:pt>
                  <c:pt idx="62">
                    <c:v>07:00:00</c:v>
                  </c:pt>
                  <c:pt idx="63">
                    <c:v>07:30:00</c:v>
                  </c:pt>
                  <c:pt idx="64">
                    <c:v>08:00:00</c:v>
                  </c:pt>
                  <c:pt idx="65">
                    <c:v>08:30:00</c:v>
                  </c:pt>
                  <c:pt idx="66">
                    <c:v>09:00:00</c:v>
                  </c:pt>
                  <c:pt idx="67">
                    <c:v>09:30:00</c:v>
                  </c:pt>
                  <c:pt idx="68">
                    <c:v>10:00:00</c:v>
                  </c:pt>
                  <c:pt idx="69">
                    <c:v>10:30:00</c:v>
                  </c:pt>
                  <c:pt idx="70">
                    <c:v>11:00:00</c:v>
                  </c:pt>
                  <c:pt idx="71">
                    <c:v>11:30:00</c:v>
                  </c:pt>
                  <c:pt idx="72">
                    <c:v>12:00:00</c:v>
                  </c:pt>
                  <c:pt idx="73">
                    <c:v>12:30:00</c:v>
                  </c:pt>
                  <c:pt idx="74">
                    <c:v>13:00:00</c:v>
                  </c:pt>
                  <c:pt idx="75">
                    <c:v>13:30:00</c:v>
                  </c:pt>
                  <c:pt idx="76">
                    <c:v>14:00:00</c:v>
                  </c:pt>
                  <c:pt idx="77">
                    <c:v>14:30:00</c:v>
                  </c:pt>
                  <c:pt idx="78">
                    <c:v>15:00:00</c:v>
                  </c:pt>
                  <c:pt idx="79">
                    <c:v>15:30:00</c:v>
                  </c:pt>
                  <c:pt idx="80">
                    <c:v>16:00:00</c:v>
                  </c:pt>
                  <c:pt idx="81">
                    <c:v>16:30:00</c:v>
                  </c:pt>
                  <c:pt idx="82">
                    <c:v>17:00:00</c:v>
                  </c:pt>
                  <c:pt idx="83">
                    <c:v>17:30:00</c:v>
                  </c:pt>
                  <c:pt idx="84">
                    <c:v>18:00:00</c:v>
                  </c:pt>
                  <c:pt idx="85">
                    <c:v>18:30:00</c:v>
                  </c:pt>
                  <c:pt idx="86">
                    <c:v>19:00:00</c:v>
                  </c:pt>
                  <c:pt idx="87">
                    <c:v>19:30:00</c:v>
                  </c:pt>
                  <c:pt idx="88">
                    <c:v>20:00:00</c:v>
                  </c:pt>
                  <c:pt idx="89">
                    <c:v>20:30:00</c:v>
                  </c:pt>
                  <c:pt idx="90">
                    <c:v>21:00:00</c:v>
                  </c:pt>
                  <c:pt idx="91">
                    <c:v>21:30:00</c:v>
                  </c:pt>
                  <c:pt idx="92">
                    <c:v>22:00:00</c:v>
                  </c:pt>
                  <c:pt idx="93">
                    <c:v>22:30:00</c:v>
                  </c:pt>
                  <c:pt idx="94">
                    <c:v>23:00:00</c:v>
                  </c:pt>
                  <c:pt idx="95">
                    <c:v>23:30:00</c:v>
                  </c:pt>
                  <c:pt idx="96">
                    <c:v>00:00:00</c:v>
                  </c:pt>
                  <c:pt idx="97">
                    <c:v>00:30:00</c:v>
                  </c:pt>
                  <c:pt idx="98">
                    <c:v>01:00:00</c:v>
                  </c:pt>
                  <c:pt idx="99">
                    <c:v>01:30:00</c:v>
                  </c:pt>
                  <c:pt idx="100">
                    <c:v>02:00:00</c:v>
                  </c:pt>
                  <c:pt idx="101">
                    <c:v>02:30:00</c:v>
                  </c:pt>
                  <c:pt idx="102">
                    <c:v>03:00:00</c:v>
                  </c:pt>
                  <c:pt idx="103">
                    <c:v>03:30:00</c:v>
                  </c:pt>
                  <c:pt idx="104">
                    <c:v>04:00:00</c:v>
                  </c:pt>
                  <c:pt idx="105">
                    <c:v>04:30:00</c:v>
                  </c:pt>
                  <c:pt idx="106">
                    <c:v>05:00:00</c:v>
                  </c:pt>
                  <c:pt idx="107">
                    <c:v>05:30:00</c:v>
                  </c:pt>
                  <c:pt idx="108">
                    <c:v>06:00:00</c:v>
                  </c:pt>
                  <c:pt idx="109">
                    <c:v>06:30:00</c:v>
                  </c:pt>
                  <c:pt idx="110">
                    <c:v>07:00:00</c:v>
                  </c:pt>
                  <c:pt idx="111">
                    <c:v>07:30:00</c:v>
                  </c:pt>
                  <c:pt idx="112">
                    <c:v>08:00:00</c:v>
                  </c:pt>
                  <c:pt idx="113">
                    <c:v>08:30:00</c:v>
                  </c:pt>
                  <c:pt idx="114">
                    <c:v>09:00:00</c:v>
                  </c:pt>
                  <c:pt idx="115">
                    <c:v>09:30:00</c:v>
                  </c:pt>
                  <c:pt idx="116">
                    <c:v>10:00:00</c:v>
                  </c:pt>
                  <c:pt idx="117">
                    <c:v>10:30:00</c:v>
                  </c:pt>
                  <c:pt idx="118">
                    <c:v>11:00:00</c:v>
                  </c:pt>
                  <c:pt idx="119">
                    <c:v>11:30:00</c:v>
                  </c:pt>
                  <c:pt idx="120">
                    <c:v>12:00:00</c:v>
                  </c:pt>
                  <c:pt idx="121">
                    <c:v>12:30:00</c:v>
                  </c:pt>
                  <c:pt idx="122">
                    <c:v>13:00:00</c:v>
                  </c:pt>
                  <c:pt idx="123">
                    <c:v>13:30:00</c:v>
                  </c:pt>
                  <c:pt idx="124">
                    <c:v>14:00:00</c:v>
                  </c:pt>
                  <c:pt idx="125">
                    <c:v>14:30:00</c:v>
                  </c:pt>
                  <c:pt idx="126">
                    <c:v>15:00:00</c:v>
                  </c:pt>
                  <c:pt idx="127">
                    <c:v>15:30:00</c:v>
                  </c:pt>
                  <c:pt idx="128">
                    <c:v>16:00:00</c:v>
                  </c:pt>
                  <c:pt idx="129">
                    <c:v>16:30:00</c:v>
                  </c:pt>
                  <c:pt idx="130">
                    <c:v>17:00:00</c:v>
                  </c:pt>
                  <c:pt idx="131">
                    <c:v>17:30:00</c:v>
                  </c:pt>
                  <c:pt idx="132">
                    <c:v>18:00:00</c:v>
                  </c:pt>
                  <c:pt idx="133">
                    <c:v>18:30:00</c:v>
                  </c:pt>
                  <c:pt idx="134">
                    <c:v>19:00:00</c:v>
                  </c:pt>
                  <c:pt idx="135">
                    <c:v>19:30:00</c:v>
                  </c:pt>
                  <c:pt idx="136">
                    <c:v>20:00:00</c:v>
                  </c:pt>
                  <c:pt idx="137">
                    <c:v>20:30:00</c:v>
                  </c:pt>
                  <c:pt idx="138">
                    <c:v>21:00:00</c:v>
                  </c:pt>
                  <c:pt idx="139">
                    <c:v>21:30:00</c:v>
                  </c:pt>
                  <c:pt idx="140">
                    <c:v>22:00:00</c:v>
                  </c:pt>
                  <c:pt idx="141">
                    <c:v>22:30:00</c:v>
                  </c:pt>
                  <c:pt idx="142">
                    <c:v>23:00:00</c:v>
                  </c:pt>
                  <c:pt idx="143">
                    <c:v>23:30:00</c:v>
                  </c:pt>
                </c:lvl>
                <c:lvl>
                  <c:pt idx="0">
                    <c:v>04-Jan</c:v>
                  </c:pt>
                  <c:pt idx="48">
                    <c:v>05-Jan</c:v>
                  </c:pt>
                  <c:pt idx="96">
                    <c:v>06-Jan</c:v>
                  </c:pt>
                </c:lvl>
              </c:multiLvlStrCache>
            </c:multiLvlStrRef>
          </c:cat>
          <c:val>
            <c:numRef>
              <c:f>'Elect. Gen.Figure 4 &amp; 5'!$M$18:$M$161</c:f>
              <c:numCache>
                <c:formatCode>0.0</c:formatCode>
                <c:ptCount val="1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5.0000000000000001E-3</c:v>
                </c:pt>
                <c:pt idx="17">
                  <c:v>0.34399999999999997</c:v>
                </c:pt>
                <c:pt idx="18">
                  <c:v>1.6140000000000001</c:v>
                </c:pt>
                <c:pt idx="19">
                  <c:v>3.367</c:v>
                </c:pt>
                <c:pt idx="20">
                  <c:v>4.8620000000000001</c:v>
                </c:pt>
                <c:pt idx="21">
                  <c:v>5.8719999999999999</c:v>
                </c:pt>
                <c:pt idx="22">
                  <c:v>6.68</c:v>
                </c:pt>
                <c:pt idx="23">
                  <c:v>6.8369999999999997</c:v>
                </c:pt>
                <c:pt idx="24">
                  <c:v>6.8739999999999997</c:v>
                </c:pt>
                <c:pt idx="25">
                  <c:v>6.5190000000000001</c:v>
                </c:pt>
                <c:pt idx="26">
                  <c:v>5.8120000000000003</c:v>
                </c:pt>
                <c:pt idx="27">
                  <c:v>4.9880000000000004</c:v>
                </c:pt>
                <c:pt idx="28">
                  <c:v>3.7170000000000001</c:v>
                </c:pt>
                <c:pt idx="29">
                  <c:v>2.3380000000000001</c:v>
                </c:pt>
                <c:pt idx="30">
                  <c:v>1.0549999999999999</c:v>
                </c:pt>
                <c:pt idx="31">
                  <c:v>0.17</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1E-3</c:v>
                </c:pt>
                <c:pt idx="65">
                  <c:v>0.248</c:v>
                </c:pt>
                <c:pt idx="66">
                  <c:v>1.1890000000000001</c:v>
                </c:pt>
                <c:pt idx="67">
                  <c:v>2.67</c:v>
                </c:pt>
                <c:pt idx="68">
                  <c:v>4.3049999999999997</c:v>
                </c:pt>
                <c:pt idx="69">
                  <c:v>5.5019999999999998</c:v>
                </c:pt>
                <c:pt idx="70">
                  <c:v>6.4969999999999999</c:v>
                </c:pt>
                <c:pt idx="71">
                  <c:v>7.1</c:v>
                </c:pt>
                <c:pt idx="72">
                  <c:v>7.3369999999999997</c:v>
                </c:pt>
                <c:pt idx="73">
                  <c:v>7.1790000000000003</c:v>
                </c:pt>
                <c:pt idx="74">
                  <c:v>6.69</c:v>
                </c:pt>
                <c:pt idx="75">
                  <c:v>5.9260000000000002</c:v>
                </c:pt>
                <c:pt idx="76">
                  <c:v>4.7469999999999999</c:v>
                </c:pt>
                <c:pt idx="77">
                  <c:v>3.1680000000000001</c:v>
                </c:pt>
                <c:pt idx="78">
                  <c:v>1.351</c:v>
                </c:pt>
                <c:pt idx="79">
                  <c:v>0.21099999999999999</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5.0000000000000001E-3</c:v>
                </c:pt>
                <c:pt idx="113">
                  <c:v>0.28399999999999997</c:v>
                </c:pt>
                <c:pt idx="114">
                  <c:v>1.026</c:v>
                </c:pt>
                <c:pt idx="115">
                  <c:v>1.7969999999999999</c:v>
                </c:pt>
                <c:pt idx="116">
                  <c:v>2.2160000000000002</c:v>
                </c:pt>
                <c:pt idx="117">
                  <c:v>2.847</c:v>
                </c:pt>
                <c:pt idx="118">
                  <c:v>3.274</c:v>
                </c:pt>
                <c:pt idx="119">
                  <c:v>3.5790000000000002</c:v>
                </c:pt>
                <c:pt idx="120">
                  <c:v>3.3540000000000001</c:v>
                </c:pt>
                <c:pt idx="121">
                  <c:v>2.97</c:v>
                </c:pt>
                <c:pt idx="122">
                  <c:v>2.7250000000000001</c:v>
                </c:pt>
                <c:pt idx="123">
                  <c:v>2.2040000000000002</c:v>
                </c:pt>
                <c:pt idx="124">
                  <c:v>1.6459999999999999</c:v>
                </c:pt>
                <c:pt idx="125">
                  <c:v>1.1100000000000001</c:v>
                </c:pt>
                <c:pt idx="126">
                  <c:v>0.48699999999999999</c:v>
                </c:pt>
                <c:pt idx="127">
                  <c:v>0.10199999999999999</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numCache>
            </c:numRef>
          </c:val>
          <c:extLst>
            <c:ext xmlns:c16="http://schemas.microsoft.com/office/drawing/2014/chart" uri="{C3380CC4-5D6E-409C-BE32-E72D297353CC}">
              <c16:uniqueId val="{00000005-B713-4327-9ADB-C9773EF93321}"/>
            </c:ext>
          </c:extLst>
        </c:ser>
        <c:ser>
          <c:idx val="9"/>
          <c:order val="6"/>
          <c:tx>
            <c:strRef>
              <c:f>'Elect. Gen.Figure 4 &amp; 5'!$N$17</c:f>
              <c:strCache>
                <c:ptCount val="1"/>
                <c:pt idx="0">
                  <c:v>STORAGE</c:v>
                </c:pt>
              </c:strCache>
            </c:strRef>
          </c:tx>
          <c:spPr>
            <a:solidFill>
              <a:schemeClr val="accent4">
                <a:lumMod val="60000"/>
              </a:schemeClr>
            </a:solidFill>
            <a:ln>
              <a:noFill/>
            </a:ln>
            <a:effectLst/>
          </c:spPr>
          <c:cat>
            <c:multiLvlStrRef>
              <c:f>'Elect. Gen.Figure 4 &amp; 5'!$C$18:$D$161</c:f>
              <c:multiLvlStrCache>
                <c:ptCount val="144"/>
                <c:lvl>
                  <c:pt idx="0">
                    <c:v>00:00:00</c:v>
                  </c:pt>
                  <c:pt idx="1">
                    <c:v>00:30:00</c:v>
                  </c:pt>
                  <c:pt idx="2">
                    <c:v>01:00:00</c:v>
                  </c:pt>
                  <c:pt idx="3">
                    <c:v>01:30:00</c:v>
                  </c:pt>
                  <c:pt idx="4">
                    <c:v>02:00:00</c:v>
                  </c:pt>
                  <c:pt idx="5">
                    <c:v>02:30:00</c:v>
                  </c:pt>
                  <c:pt idx="6">
                    <c:v>03:00:00</c:v>
                  </c:pt>
                  <c:pt idx="7">
                    <c:v>03:30:00</c:v>
                  </c:pt>
                  <c:pt idx="8">
                    <c:v>04:00:00</c:v>
                  </c:pt>
                  <c:pt idx="9">
                    <c:v>04:30:00</c:v>
                  </c:pt>
                  <c:pt idx="10">
                    <c:v>05:00:00</c:v>
                  </c:pt>
                  <c:pt idx="11">
                    <c:v>05:30:00</c:v>
                  </c:pt>
                  <c:pt idx="12">
                    <c:v>06:00:00</c:v>
                  </c:pt>
                  <c:pt idx="13">
                    <c:v>06:30:00</c:v>
                  </c:pt>
                  <c:pt idx="14">
                    <c:v>07:00:00</c:v>
                  </c:pt>
                  <c:pt idx="15">
                    <c:v>07:30:00</c:v>
                  </c:pt>
                  <c:pt idx="16">
                    <c:v>08:00:00</c:v>
                  </c:pt>
                  <c:pt idx="17">
                    <c:v>08:30:00</c:v>
                  </c:pt>
                  <c:pt idx="18">
                    <c:v>09:00:00</c:v>
                  </c:pt>
                  <c:pt idx="19">
                    <c:v>09:30:00</c:v>
                  </c:pt>
                  <c:pt idx="20">
                    <c:v>10:00:00</c:v>
                  </c:pt>
                  <c:pt idx="21">
                    <c:v>10:30:00</c:v>
                  </c:pt>
                  <c:pt idx="22">
                    <c:v>11:00:00</c:v>
                  </c:pt>
                  <c:pt idx="23">
                    <c:v>11:30:00</c:v>
                  </c:pt>
                  <c:pt idx="24">
                    <c:v>12:00:00</c:v>
                  </c:pt>
                  <c:pt idx="25">
                    <c:v>12:30:00</c:v>
                  </c:pt>
                  <c:pt idx="26">
                    <c:v>13:00:00</c:v>
                  </c:pt>
                  <c:pt idx="27">
                    <c:v>13:30:00</c:v>
                  </c:pt>
                  <c:pt idx="28">
                    <c:v>14:00:00</c:v>
                  </c:pt>
                  <c:pt idx="29">
                    <c:v>14:30:00</c:v>
                  </c:pt>
                  <c:pt idx="30">
                    <c:v>15:00:00</c:v>
                  </c:pt>
                  <c:pt idx="31">
                    <c:v>15:30:00</c:v>
                  </c:pt>
                  <c:pt idx="32">
                    <c:v>16:00:00</c:v>
                  </c:pt>
                  <c:pt idx="33">
                    <c:v>16:30:00</c:v>
                  </c:pt>
                  <c:pt idx="34">
                    <c:v>17:00:00</c:v>
                  </c:pt>
                  <c:pt idx="35">
                    <c:v>17:30:00</c:v>
                  </c:pt>
                  <c:pt idx="36">
                    <c:v>18:00:00</c:v>
                  </c:pt>
                  <c:pt idx="37">
                    <c:v>18:30:00</c:v>
                  </c:pt>
                  <c:pt idx="38">
                    <c:v>19:00:00</c:v>
                  </c:pt>
                  <c:pt idx="39">
                    <c:v>19:30:00</c:v>
                  </c:pt>
                  <c:pt idx="40">
                    <c:v>20:00:00</c:v>
                  </c:pt>
                  <c:pt idx="41">
                    <c:v>20:30:00</c:v>
                  </c:pt>
                  <c:pt idx="42">
                    <c:v>21:00:00</c:v>
                  </c:pt>
                  <c:pt idx="43">
                    <c:v>21:30:00</c:v>
                  </c:pt>
                  <c:pt idx="44">
                    <c:v>22:00:00</c:v>
                  </c:pt>
                  <c:pt idx="45">
                    <c:v>22:30:00</c:v>
                  </c:pt>
                  <c:pt idx="46">
                    <c:v>23:00:00</c:v>
                  </c:pt>
                  <c:pt idx="47">
                    <c:v>23:30:00</c:v>
                  </c:pt>
                  <c:pt idx="48">
                    <c:v>00:00:00</c:v>
                  </c:pt>
                  <c:pt idx="49">
                    <c:v>00:30:00</c:v>
                  </c:pt>
                  <c:pt idx="50">
                    <c:v>01:00:00</c:v>
                  </c:pt>
                  <c:pt idx="51">
                    <c:v>01:30:00</c:v>
                  </c:pt>
                  <c:pt idx="52">
                    <c:v>02:00:00</c:v>
                  </c:pt>
                  <c:pt idx="53">
                    <c:v>02:30:00</c:v>
                  </c:pt>
                  <c:pt idx="54">
                    <c:v>03:00:00</c:v>
                  </c:pt>
                  <c:pt idx="55">
                    <c:v>03:30:00</c:v>
                  </c:pt>
                  <c:pt idx="56">
                    <c:v>04:00:00</c:v>
                  </c:pt>
                  <c:pt idx="57">
                    <c:v>04:30:00</c:v>
                  </c:pt>
                  <c:pt idx="58">
                    <c:v>05:00:00</c:v>
                  </c:pt>
                  <c:pt idx="59">
                    <c:v>05:30:00</c:v>
                  </c:pt>
                  <c:pt idx="60">
                    <c:v>06:00:00</c:v>
                  </c:pt>
                  <c:pt idx="61">
                    <c:v>06:30:00</c:v>
                  </c:pt>
                  <c:pt idx="62">
                    <c:v>07:00:00</c:v>
                  </c:pt>
                  <c:pt idx="63">
                    <c:v>07:30:00</c:v>
                  </c:pt>
                  <c:pt idx="64">
                    <c:v>08:00:00</c:v>
                  </c:pt>
                  <c:pt idx="65">
                    <c:v>08:30:00</c:v>
                  </c:pt>
                  <c:pt idx="66">
                    <c:v>09:00:00</c:v>
                  </c:pt>
                  <c:pt idx="67">
                    <c:v>09:30:00</c:v>
                  </c:pt>
                  <c:pt idx="68">
                    <c:v>10:00:00</c:v>
                  </c:pt>
                  <c:pt idx="69">
                    <c:v>10:30:00</c:v>
                  </c:pt>
                  <c:pt idx="70">
                    <c:v>11:00:00</c:v>
                  </c:pt>
                  <c:pt idx="71">
                    <c:v>11:30:00</c:v>
                  </c:pt>
                  <c:pt idx="72">
                    <c:v>12:00:00</c:v>
                  </c:pt>
                  <c:pt idx="73">
                    <c:v>12:30:00</c:v>
                  </c:pt>
                  <c:pt idx="74">
                    <c:v>13:00:00</c:v>
                  </c:pt>
                  <c:pt idx="75">
                    <c:v>13:30:00</c:v>
                  </c:pt>
                  <c:pt idx="76">
                    <c:v>14:00:00</c:v>
                  </c:pt>
                  <c:pt idx="77">
                    <c:v>14:30:00</c:v>
                  </c:pt>
                  <c:pt idx="78">
                    <c:v>15:00:00</c:v>
                  </c:pt>
                  <c:pt idx="79">
                    <c:v>15:30:00</c:v>
                  </c:pt>
                  <c:pt idx="80">
                    <c:v>16:00:00</c:v>
                  </c:pt>
                  <c:pt idx="81">
                    <c:v>16:30:00</c:v>
                  </c:pt>
                  <c:pt idx="82">
                    <c:v>17:00:00</c:v>
                  </c:pt>
                  <c:pt idx="83">
                    <c:v>17:30:00</c:v>
                  </c:pt>
                  <c:pt idx="84">
                    <c:v>18:00:00</c:v>
                  </c:pt>
                  <c:pt idx="85">
                    <c:v>18:30:00</c:v>
                  </c:pt>
                  <c:pt idx="86">
                    <c:v>19:00:00</c:v>
                  </c:pt>
                  <c:pt idx="87">
                    <c:v>19:30:00</c:v>
                  </c:pt>
                  <c:pt idx="88">
                    <c:v>20:00:00</c:v>
                  </c:pt>
                  <c:pt idx="89">
                    <c:v>20:30:00</c:v>
                  </c:pt>
                  <c:pt idx="90">
                    <c:v>21:00:00</c:v>
                  </c:pt>
                  <c:pt idx="91">
                    <c:v>21:30:00</c:v>
                  </c:pt>
                  <c:pt idx="92">
                    <c:v>22:00:00</c:v>
                  </c:pt>
                  <c:pt idx="93">
                    <c:v>22:30:00</c:v>
                  </c:pt>
                  <c:pt idx="94">
                    <c:v>23:00:00</c:v>
                  </c:pt>
                  <c:pt idx="95">
                    <c:v>23:30:00</c:v>
                  </c:pt>
                  <c:pt idx="96">
                    <c:v>00:00:00</c:v>
                  </c:pt>
                  <c:pt idx="97">
                    <c:v>00:30:00</c:v>
                  </c:pt>
                  <c:pt idx="98">
                    <c:v>01:00:00</c:v>
                  </c:pt>
                  <c:pt idx="99">
                    <c:v>01:30:00</c:v>
                  </c:pt>
                  <c:pt idx="100">
                    <c:v>02:00:00</c:v>
                  </c:pt>
                  <c:pt idx="101">
                    <c:v>02:30:00</c:v>
                  </c:pt>
                  <c:pt idx="102">
                    <c:v>03:00:00</c:v>
                  </c:pt>
                  <c:pt idx="103">
                    <c:v>03:30:00</c:v>
                  </c:pt>
                  <c:pt idx="104">
                    <c:v>04:00:00</c:v>
                  </c:pt>
                  <c:pt idx="105">
                    <c:v>04:30:00</c:v>
                  </c:pt>
                  <c:pt idx="106">
                    <c:v>05:00:00</c:v>
                  </c:pt>
                  <c:pt idx="107">
                    <c:v>05:30:00</c:v>
                  </c:pt>
                  <c:pt idx="108">
                    <c:v>06:00:00</c:v>
                  </c:pt>
                  <c:pt idx="109">
                    <c:v>06:30:00</c:v>
                  </c:pt>
                  <c:pt idx="110">
                    <c:v>07:00:00</c:v>
                  </c:pt>
                  <c:pt idx="111">
                    <c:v>07:30:00</c:v>
                  </c:pt>
                  <c:pt idx="112">
                    <c:v>08:00:00</c:v>
                  </c:pt>
                  <c:pt idx="113">
                    <c:v>08:30:00</c:v>
                  </c:pt>
                  <c:pt idx="114">
                    <c:v>09:00:00</c:v>
                  </c:pt>
                  <c:pt idx="115">
                    <c:v>09:30:00</c:v>
                  </c:pt>
                  <c:pt idx="116">
                    <c:v>10:00:00</c:v>
                  </c:pt>
                  <c:pt idx="117">
                    <c:v>10:30:00</c:v>
                  </c:pt>
                  <c:pt idx="118">
                    <c:v>11:00:00</c:v>
                  </c:pt>
                  <c:pt idx="119">
                    <c:v>11:30:00</c:v>
                  </c:pt>
                  <c:pt idx="120">
                    <c:v>12:00:00</c:v>
                  </c:pt>
                  <c:pt idx="121">
                    <c:v>12:30:00</c:v>
                  </c:pt>
                  <c:pt idx="122">
                    <c:v>13:00:00</c:v>
                  </c:pt>
                  <c:pt idx="123">
                    <c:v>13:30:00</c:v>
                  </c:pt>
                  <c:pt idx="124">
                    <c:v>14:00:00</c:v>
                  </c:pt>
                  <c:pt idx="125">
                    <c:v>14:30:00</c:v>
                  </c:pt>
                  <c:pt idx="126">
                    <c:v>15:00:00</c:v>
                  </c:pt>
                  <c:pt idx="127">
                    <c:v>15:30:00</c:v>
                  </c:pt>
                  <c:pt idx="128">
                    <c:v>16:00:00</c:v>
                  </c:pt>
                  <c:pt idx="129">
                    <c:v>16:30:00</c:v>
                  </c:pt>
                  <c:pt idx="130">
                    <c:v>17:00:00</c:v>
                  </c:pt>
                  <c:pt idx="131">
                    <c:v>17:30:00</c:v>
                  </c:pt>
                  <c:pt idx="132">
                    <c:v>18:00:00</c:v>
                  </c:pt>
                  <c:pt idx="133">
                    <c:v>18:30:00</c:v>
                  </c:pt>
                  <c:pt idx="134">
                    <c:v>19:00:00</c:v>
                  </c:pt>
                  <c:pt idx="135">
                    <c:v>19:30:00</c:v>
                  </c:pt>
                  <c:pt idx="136">
                    <c:v>20:00:00</c:v>
                  </c:pt>
                  <c:pt idx="137">
                    <c:v>20:30:00</c:v>
                  </c:pt>
                  <c:pt idx="138">
                    <c:v>21:00:00</c:v>
                  </c:pt>
                  <c:pt idx="139">
                    <c:v>21:30:00</c:v>
                  </c:pt>
                  <c:pt idx="140">
                    <c:v>22:00:00</c:v>
                  </c:pt>
                  <c:pt idx="141">
                    <c:v>22:30:00</c:v>
                  </c:pt>
                  <c:pt idx="142">
                    <c:v>23:00:00</c:v>
                  </c:pt>
                  <c:pt idx="143">
                    <c:v>23:30:00</c:v>
                  </c:pt>
                </c:lvl>
                <c:lvl>
                  <c:pt idx="0">
                    <c:v>04-Jan</c:v>
                  </c:pt>
                  <c:pt idx="48">
                    <c:v>05-Jan</c:v>
                  </c:pt>
                  <c:pt idx="96">
                    <c:v>06-Jan</c:v>
                  </c:pt>
                </c:lvl>
              </c:multiLvlStrCache>
            </c:multiLvlStrRef>
          </c:cat>
          <c:val>
            <c:numRef>
              <c:f>'Elect. Gen.Figure 4 &amp; 5'!$N$18:$N$161</c:f>
              <c:numCache>
                <c:formatCode>0.0</c:formatCode>
                <c:ptCount val="1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0.502</c:v>
                </c:pt>
                <c:pt idx="33">
                  <c:v>0.71799999999999997</c:v>
                </c:pt>
                <c:pt idx="34">
                  <c:v>0.78600000000000003</c:v>
                </c:pt>
                <c:pt idx="35">
                  <c:v>1.026</c:v>
                </c:pt>
                <c:pt idx="36">
                  <c:v>0.99399999999999999</c:v>
                </c:pt>
                <c:pt idx="37">
                  <c:v>0.96199999999999997</c:v>
                </c:pt>
                <c:pt idx="38">
                  <c:v>0.38400000000000001</c:v>
                </c:pt>
                <c:pt idx="39">
                  <c:v>0.14000000000000001</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5.8000000000000003E-2</c:v>
                </c:pt>
                <c:pt idx="64">
                  <c:v>6.2E-2</c:v>
                </c:pt>
                <c:pt idx="65">
                  <c:v>8.2000000000000003E-2</c:v>
                </c:pt>
                <c:pt idx="66">
                  <c:v>0.30599999999999999</c:v>
                </c:pt>
                <c:pt idx="67">
                  <c:v>0.28799999999999998</c:v>
                </c:pt>
                <c:pt idx="68">
                  <c:v>0.436</c:v>
                </c:pt>
                <c:pt idx="69">
                  <c:v>0.38600000000000001</c:v>
                </c:pt>
                <c:pt idx="70">
                  <c:v>0.55200000000000005</c:v>
                </c:pt>
                <c:pt idx="71">
                  <c:v>0.59</c:v>
                </c:pt>
                <c:pt idx="72">
                  <c:v>0.58799999999999997</c:v>
                </c:pt>
                <c:pt idx="73">
                  <c:v>0.59</c:v>
                </c:pt>
                <c:pt idx="74">
                  <c:v>0.44400000000000001</c:v>
                </c:pt>
                <c:pt idx="75">
                  <c:v>0.28999999999999998</c:v>
                </c:pt>
                <c:pt idx="76">
                  <c:v>0.28999999999999998</c:v>
                </c:pt>
                <c:pt idx="77">
                  <c:v>0.28999999999999998</c:v>
                </c:pt>
                <c:pt idx="78">
                  <c:v>0.41599999999999998</c:v>
                </c:pt>
                <c:pt idx="79">
                  <c:v>0.95799999999999996</c:v>
                </c:pt>
                <c:pt idx="80">
                  <c:v>1.1739999999999999</c:v>
                </c:pt>
                <c:pt idx="81">
                  <c:v>1.228</c:v>
                </c:pt>
                <c:pt idx="82">
                  <c:v>1.4019999999999999</c:v>
                </c:pt>
                <c:pt idx="83">
                  <c:v>1.65</c:v>
                </c:pt>
                <c:pt idx="84">
                  <c:v>1.6479999999999999</c:v>
                </c:pt>
                <c:pt idx="85">
                  <c:v>1.3779999999999999</c:v>
                </c:pt>
                <c:pt idx="86">
                  <c:v>1.4139999999999999</c:v>
                </c:pt>
                <c:pt idx="87">
                  <c:v>0.96399999999999997</c:v>
                </c:pt>
                <c:pt idx="88">
                  <c:v>0.70199999999999996</c:v>
                </c:pt>
                <c:pt idx="89">
                  <c:v>0.41199999999999998</c:v>
                </c:pt>
                <c:pt idx="90">
                  <c:v>0.498</c:v>
                </c:pt>
                <c:pt idx="91">
                  <c:v>0.23</c:v>
                </c:pt>
                <c:pt idx="92">
                  <c:v>0.39200000000000002</c:v>
                </c:pt>
                <c:pt idx="93">
                  <c:v>0.14000000000000001</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0.16800000000000001</c:v>
                </c:pt>
                <c:pt idx="109">
                  <c:v>0.39600000000000002</c:v>
                </c:pt>
                <c:pt idx="110">
                  <c:v>1.3120000000000001</c:v>
                </c:pt>
                <c:pt idx="111">
                  <c:v>1.65</c:v>
                </c:pt>
                <c:pt idx="112">
                  <c:v>1.59</c:v>
                </c:pt>
                <c:pt idx="113">
                  <c:v>1.546</c:v>
                </c:pt>
                <c:pt idx="114">
                  <c:v>0.92800000000000005</c:v>
                </c:pt>
                <c:pt idx="115">
                  <c:v>0.88400000000000001</c:v>
                </c:pt>
                <c:pt idx="116">
                  <c:v>0.77800000000000002</c:v>
                </c:pt>
                <c:pt idx="117">
                  <c:v>0.45</c:v>
                </c:pt>
                <c:pt idx="118">
                  <c:v>0.314</c:v>
                </c:pt>
                <c:pt idx="119">
                  <c:v>0.154</c:v>
                </c:pt>
                <c:pt idx="120">
                  <c:v>6.4000000000000001E-2</c:v>
                </c:pt>
                <c:pt idx="121">
                  <c:v>0</c:v>
                </c:pt>
                <c:pt idx="122">
                  <c:v>0</c:v>
                </c:pt>
                <c:pt idx="123">
                  <c:v>0</c:v>
                </c:pt>
                <c:pt idx="124">
                  <c:v>4.8000000000000001E-2</c:v>
                </c:pt>
                <c:pt idx="125">
                  <c:v>0.218</c:v>
                </c:pt>
                <c:pt idx="126">
                  <c:v>0.64200000000000002</c:v>
                </c:pt>
                <c:pt idx="127">
                  <c:v>0.66600000000000004</c:v>
                </c:pt>
                <c:pt idx="128">
                  <c:v>0.52400000000000002</c:v>
                </c:pt>
                <c:pt idx="129">
                  <c:v>0.49199999999999999</c:v>
                </c:pt>
                <c:pt idx="130">
                  <c:v>0.28199999999999997</c:v>
                </c:pt>
                <c:pt idx="131">
                  <c:v>0.28399999999999997</c:v>
                </c:pt>
                <c:pt idx="132">
                  <c:v>0</c:v>
                </c:pt>
                <c:pt idx="133">
                  <c:v>0</c:v>
                </c:pt>
                <c:pt idx="134">
                  <c:v>0</c:v>
                </c:pt>
                <c:pt idx="135">
                  <c:v>0</c:v>
                </c:pt>
                <c:pt idx="136">
                  <c:v>0</c:v>
                </c:pt>
                <c:pt idx="137">
                  <c:v>0</c:v>
                </c:pt>
                <c:pt idx="138">
                  <c:v>0</c:v>
                </c:pt>
                <c:pt idx="139">
                  <c:v>0</c:v>
                </c:pt>
                <c:pt idx="140">
                  <c:v>0</c:v>
                </c:pt>
                <c:pt idx="141">
                  <c:v>0</c:v>
                </c:pt>
                <c:pt idx="142">
                  <c:v>0</c:v>
                </c:pt>
                <c:pt idx="143">
                  <c:v>0</c:v>
                </c:pt>
              </c:numCache>
            </c:numRef>
          </c:val>
          <c:extLst>
            <c:ext xmlns:c16="http://schemas.microsoft.com/office/drawing/2014/chart" uri="{C3380CC4-5D6E-409C-BE32-E72D297353CC}">
              <c16:uniqueId val="{00000006-B713-4327-9ADB-C9773EF93321}"/>
            </c:ext>
          </c:extLst>
        </c:ser>
        <c:ser>
          <c:idx val="4"/>
          <c:order val="7"/>
          <c:tx>
            <c:strRef>
              <c:f>'Elect. Gen.Figure 4 &amp; 5'!$I$17</c:f>
              <c:strCache>
                <c:ptCount val="1"/>
                <c:pt idx="0">
                  <c:v>HYDRO</c:v>
                </c:pt>
              </c:strCache>
            </c:strRef>
          </c:tx>
          <c:spPr>
            <a:solidFill>
              <a:schemeClr val="accent5"/>
            </a:solidFill>
            <a:ln>
              <a:noFill/>
            </a:ln>
            <a:effectLst/>
          </c:spPr>
          <c:cat>
            <c:multiLvlStrRef>
              <c:f>'Elect. Gen.Figure 4 &amp; 5'!$C$18:$D$161</c:f>
              <c:multiLvlStrCache>
                <c:ptCount val="144"/>
                <c:lvl>
                  <c:pt idx="0">
                    <c:v>00:00:00</c:v>
                  </c:pt>
                  <c:pt idx="1">
                    <c:v>00:30:00</c:v>
                  </c:pt>
                  <c:pt idx="2">
                    <c:v>01:00:00</c:v>
                  </c:pt>
                  <c:pt idx="3">
                    <c:v>01:30:00</c:v>
                  </c:pt>
                  <c:pt idx="4">
                    <c:v>02:00:00</c:v>
                  </c:pt>
                  <c:pt idx="5">
                    <c:v>02:30:00</c:v>
                  </c:pt>
                  <c:pt idx="6">
                    <c:v>03:00:00</c:v>
                  </c:pt>
                  <c:pt idx="7">
                    <c:v>03:30:00</c:v>
                  </c:pt>
                  <c:pt idx="8">
                    <c:v>04:00:00</c:v>
                  </c:pt>
                  <c:pt idx="9">
                    <c:v>04:30:00</c:v>
                  </c:pt>
                  <c:pt idx="10">
                    <c:v>05:00:00</c:v>
                  </c:pt>
                  <c:pt idx="11">
                    <c:v>05:30:00</c:v>
                  </c:pt>
                  <c:pt idx="12">
                    <c:v>06:00:00</c:v>
                  </c:pt>
                  <c:pt idx="13">
                    <c:v>06:30:00</c:v>
                  </c:pt>
                  <c:pt idx="14">
                    <c:v>07:00:00</c:v>
                  </c:pt>
                  <c:pt idx="15">
                    <c:v>07:30:00</c:v>
                  </c:pt>
                  <c:pt idx="16">
                    <c:v>08:00:00</c:v>
                  </c:pt>
                  <c:pt idx="17">
                    <c:v>08:30:00</c:v>
                  </c:pt>
                  <c:pt idx="18">
                    <c:v>09:00:00</c:v>
                  </c:pt>
                  <c:pt idx="19">
                    <c:v>09:30:00</c:v>
                  </c:pt>
                  <c:pt idx="20">
                    <c:v>10:00:00</c:v>
                  </c:pt>
                  <c:pt idx="21">
                    <c:v>10:30:00</c:v>
                  </c:pt>
                  <c:pt idx="22">
                    <c:v>11:00:00</c:v>
                  </c:pt>
                  <c:pt idx="23">
                    <c:v>11:30:00</c:v>
                  </c:pt>
                  <c:pt idx="24">
                    <c:v>12:00:00</c:v>
                  </c:pt>
                  <c:pt idx="25">
                    <c:v>12:30:00</c:v>
                  </c:pt>
                  <c:pt idx="26">
                    <c:v>13:00:00</c:v>
                  </c:pt>
                  <c:pt idx="27">
                    <c:v>13:30:00</c:v>
                  </c:pt>
                  <c:pt idx="28">
                    <c:v>14:00:00</c:v>
                  </c:pt>
                  <c:pt idx="29">
                    <c:v>14:30:00</c:v>
                  </c:pt>
                  <c:pt idx="30">
                    <c:v>15:00:00</c:v>
                  </c:pt>
                  <c:pt idx="31">
                    <c:v>15:30:00</c:v>
                  </c:pt>
                  <c:pt idx="32">
                    <c:v>16:00:00</c:v>
                  </c:pt>
                  <c:pt idx="33">
                    <c:v>16:30:00</c:v>
                  </c:pt>
                  <c:pt idx="34">
                    <c:v>17:00:00</c:v>
                  </c:pt>
                  <c:pt idx="35">
                    <c:v>17:30:00</c:v>
                  </c:pt>
                  <c:pt idx="36">
                    <c:v>18:00:00</c:v>
                  </c:pt>
                  <c:pt idx="37">
                    <c:v>18:30:00</c:v>
                  </c:pt>
                  <c:pt idx="38">
                    <c:v>19:00:00</c:v>
                  </c:pt>
                  <c:pt idx="39">
                    <c:v>19:30:00</c:v>
                  </c:pt>
                  <c:pt idx="40">
                    <c:v>20:00:00</c:v>
                  </c:pt>
                  <c:pt idx="41">
                    <c:v>20:30:00</c:v>
                  </c:pt>
                  <c:pt idx="42">
                    <c:v>21:00:00</c:v>
                  </c:pt>
                  <c:pt idx="43">
                    <c:v>21:30:00</c:v>
                  </c:pt>
                  <c:pt idx="44">
                    <c:v>22:00:00</c:v>
                  </c:pt>
                  <c:pt idx="45">
                    <c:v>22:30:00</c:v>
                  </c:pt>
                  <c:pt idx="46">
                    <c:v>23:00:00</c:v>
                  </c:pt>
                  <c:pt idx="47">
                    <c:v>23:30:00</c:v>
                  </c:pt>
                  <c:pt idx="48">
                    <c:v>00:00:00</c:v>
                  </c:pt>
                  <c:pt idx="49">
                    <c:v>00:30:00</c:v>
                  </c:pt>
                  <c:pt idx="50">
                    <c:v>01:00:00</c:v>
                  </c:pt>
                  <c:pt idx="51">
                    <c:v>01:30:00</c:v>
                  </c:pt>
                  <c:pt idx="52">
                    <c:v>02:00:00</c:v>
                  </c:pt>
                  <c:pt idx="53">
                    <c:v>02:30:00</c:v>
                  </c:pt>
                  <c:pt idx="54">
                    <c:v>03:00:00</c:v>
                  </c:pt>
                  <c:pt idx="55">
                    <c:v>03:30:00</c:v>
                  </c:pt>
                  <c:pt idx="56">
                    <c:v>04:00:00</c:v>
                  </c:pt>
                  <c:pt idx="57">
                    <c:v>04:30:00</c:v>
                  </c:pt>
                  <c:pt idx="58">
                    <c:v>05:00:00</c:v>
                  </c:pt>
                  <c:pt idx="59">
                    <c:v>05:30:00</c:v>
                  </c:pt>
                  <c:pt idx="60">
                    <c:v>06:00:00</c:v>
                  </c:pt>
                  <c:pt idx="61">
                    <c:v>06:30:00</c:v>
                  </c:pt>
                  <c:pt idx="62">
                    <c:v>07:00:00</c:v>
                  </c:pt>
                  <c:pt idx="63">
                    <c:v>07:30:00</c:v>
                  </c:pt>
                  <c:pt idx="64">
                    <c:v>08:00:00</c:v>
                  </c:pt>
                  <c:pt idx="65">
                    <c:v>08:30:00</c:v>
                  </c:pt>
                  <c:pt idx="66">
                    <c:v>09:00:00</c:v>
                  </c:pt>
                  <c:pt idx="67">
                    <c:v>09:30:00</c:v>
                  </c:pt>
                  <c:pt idx="68">
                    <c:v>10:00:00</c:v>
                  </c:pt>
                  <c:pt idx="69">
                    <c:v>10:30:00</c:v>
                  </c:pt>
                  <c:pt idx="70">
                    <c:v>11:00:00</c:v>
                  </c:pt>
                  <c:pt idx="71">
                    <c:v>11:30:00</c:v>
                  </c:pt>
                  <c:pt idx="72">
                    <c:v>12:00:00</c:v>
                  </c:pt>
                  <c:pt idx="73">
                    <c:v>12:30:00</c:v>
                  </c:pt>
                  <c:pt idx="74">
                    <c:v>13:00:00</c:v>
                  </c:pt>
                  <c:pt idx="75">
                    <c:v>13:30:00</c:v>
                  </c:pt>
                  <c:pt idx="76">
                    <c:v>14:00:00</c:v>
                  </c:pt>
                  <c:pt idx="77">
                    <c:v>14:30:00</c:v>
                  </c:pt>
                  <c:pt idx="78">
                    <c:v>15:00:00</c:v>
                  </c:pt>
                  <c:pt idx="79">
                    <c:v>15:30:00</c:v>
                  </c:pt>
                  <c:pt idx="80">
                    <c:v>16:00:00</c:v>
                  </c:pt>
                  <c:pt idx="81">
                    <c:v>16:30:00</c:v>
                  </c:pt>
                  <c:pt idx="82">
                    <c:v>17:00:00</c:v>
                  </c:pt>
                  <c:pt idx="83">
                    <c:v>17:30:00</c:v>
                  </c:pt>
                  <c:pt idx="84">
                    <c:v>18:00:00</c:v>
                  </c:pt>
                  <c:pt idx="85">
                    <c:v>18:30:00</c:v>
                  </c:pt>
                  <c:pt idx="86">
                    <c:v>19:00:00</c:v>
                  </c:pt>
                  <c:pt idx="87">
                    <c:v>19:30:00</c:v>
                  </c:pt>
                  <c:pt idx="88">
                    <c:v>20:00:00</c:v>
                  </c:pt>
                  <c:pt idx="89">
                    <c:v>20:30:00</c:v>
                  </c:pt>
                  <c:pt idx="90">
                    <c:v>21:00:00</c:v>
                  </c:pt>
                  <c:pt idx="91">
                    <c:v>21:30:00</c:v>
                  </c:pt>
                  <c:pt idx="92">
                    <c:v>22:00:00</c:v>
                  </c:pt>
                  <c:pt idx="93">
                    <c:v>22:30:00</c:v>
                  </c:pt>
                  <c:pt idx="94">
                    <c:v>23:00:00</c:v>
                  </c:pt>
                  <c:pt idx="95">
                    <c:v>23:30:00</c:v>
                  </c:pt>
                  <c:pt idx="96">
                    <c:v>00:00:00</c:v>
                  </c:pt>
                  <c:pt idx="97">
                    <c:v>00:30:00</c:v>
                  </c:pt>
                  <c:pt idx="98">
                    <c:v>01:00:00</c:v>
                  </c:pt>
                  <c:pt idx="99">
                    <c:v>01:30:00</c:v>
                  </c:pt>
                  <c:pt idx="100">
                    <c:v>02:00:00</c:v>
                  </c:pt>
                  <c:pt idx="101">
                    <c:v>02:30:00</c:v>
                  </c:pt>
                  <c:pt idx="102">
                    <c:v>03:00:00</c:v>
                  </c:pt>
                  <c:pt idx="103">
                    <c:v>03:30:00</c:v>
                  </c:pt>
                  <c:pt idx="104">
                    <c:v>04:00:00</c:v>
                  </c:pt>
                  <c:pt idx="105">
                    <c:v>04:30:00</c:v>
                  </c:pt>
                  <c:pt idx="106">
                    <c:v>05:00:00</c:v>
                  </c:pt>
                  <c:pt idx="107">
                    <c:v>05:30:00</c:v>
                  </c:pt>
                  <c:pt idx="108">
                    <c:v>06:00:00</c:v>
                  </c:pt>
                  <c:pt idx="109">
                    <c:v>06:30:00</c:v>
                  </c:pt>
                  <c:pt idx="110">
                    <c:v>07:00:00</c:v>
                  </c:pt>
                  <c:pt idx="111">
                    <c:v>07:30:00</c:v>
                  </c:pt>
                  <c:pt idx="112">
                    <c:v>08:00:00</c:v>
                  </c:pt>
                  <c:pt idx="113">
                    <c:v>08:30:00</c:v>
                  </c:pt>
                  <c:pt idx="114">
                    <c:v>09:00:00</c:v>
                  </c:pt>
                  <c:pt idx="115">
                    <c:v>09:30:00</c:v>
                  </c:pt>
                  <c:pt idx="116">
                    <c:v>10:00:00</c:v>
                  </c:pt>
                  <c:pt idx="117">
                    <c:v>10:30:00</c:v>
                  </c:pt>
                  <c:pt idx="118">
                    <c:v>11:00:00</c:v>
                  </c:pt>
                  <c:pt idx="119">
                    <c:v>11:30:00</c:v>
                  </c:pt>
                  <c:pt idx="120">
                    <c:v>12:00:00</c:v>
                  </c:pt>
                  <c:pt idx="121">
                    <c:v>12:30:00</c:v>
                  </c:pt>
                  <c:pt idx="122">
                    <c:v>13:00:00</c:v>
                  </c:pt>
                  <c:pt idx="123">
                    <c:v>13:30:00</c:v>
                  </c:pt>
                  <c:pt idx="124">
                    <c:v>14:00:00</c:v>
                  </c:pt>
                  <c:pt idx="125">
                    <c:v>14:30:00</c:v>
                  </c:pt>
                  <c:pt idx="126">
                    <c:v>15:00:00</c:v>
                  </c:pt>
                  <c:pt idx="127">
                    <c:v>15:30:00</c:v>
                  </c:pt>
                  <c:pt idx="128">
                    <c:v>16:00:00</c:v>
                  </c:pt>
                  <c:pt idx="129">
                    <c:v>16:30:00</c:v>
                  </c:pt>
                  <c:pt idx="130">
                    <c:v>17:00:00</c:v>
                  </c:pt>
                  <c:pt idx="131">
                    <c:v>17:30:00</c:v>
                  </c:pt>
                  <c:pt idx="132">
                    <c:v>18:00:00</c:v>
                  </c:pt>
                  <c:pt idx="133">
                    <c:v>18:30:00</c:v>
                  </c:pt>
                  <c:pt idx="134">
                    <c:v>19:00:00</c:v>
                  </c:pt>
                  <c:pt idx="135">
                    <c:v>19:30:00</c:v>
                  </c:pt>
                  <c:pt idx="136">
                    <c:v>20:00:00</c:v>
                  </c:pt>
                  <c:pt idx="137">
                    <c:v>20:30:00</c:v>
                  </c:pt>
                  <c:pt idx="138">
                    <c:v>21:00:00</c:v>
                  </c:pt>
                  <c:pt idx="139">
                    <c:v>21:30:00</c:v>
                  </c:pt>
                  <c:pt idx="140">
                    <c:v>22:00:00</c:v>
                  </c:pt>
                  <c:pt idx="141">
                    <c:v>22:30:00</c:v>
                  </c:pt>
                  <c:pt idx="142">
                    <c:v>23:00:00</c:v>
                  </c:pt>
                  <c:pt idx="143">
                    <c:v>23:30:00</c:v>
                  </c:pt>
                </c:lvl>
                <c:lvl>
                  <c:pt idx="0">
                    <c:v>04-Jan</c:v>
                  </c:pt>
                  <c:pt idx="48">
                    <c:v>05-Jan</c:v>
                  </c:pt>
                  <c:pt idx="96">
                    <c:v>06-Jan</c:v>
                  </c:pt>
                </c:lvl>
              </c:multiLvlStrCache>
            </c:multiLvlStrRef>
          </c:cat>
          <c:val>
            <c:numRef>
              <c:f>'Elect. Gen.Figure 4 &amp; 5'!$I$18:$I$161</c:f>
              <c:numCache>
                <c:formatCode>0.0</c:formatCode>
                <c:ptCount val="144"/>
                <c:pt idx="0">
                  <c:v>0.32700000000000001</c:v>
                </c:pt>
                <c:pt idx="1">
                  <c:v>0.32700000000000001</c:v>
                </c:pt>
                <c:pt idx="2">
                  <c:v>0.27400000000000002</c:v>
                </c:pt>
                <c:pt idx="3">
                  <c:v>0.26900000000000002</c:v>
                </c:pt>
                <c:pt idx="4">
                  <c:v>0.252</c:v>
                </c:pt>
                <c:pt idx="5">
                  <c:v>0.25</c:v>
                </c:pt>
                <c:pt idx="6">
                  <c:v>0.25</c:v>
                </c:pt>
                <c:pt idx="7">
                  <c:v>0.25</c:v>
                </c:pt>
                <c:pt idx="8">
                  <c:v>0.249</c:v>
                </c:pt>
                <c:pt idx="9">
                  <c:v>0.23599999999999999</c:v>
                </c:pt>
                <c:pt idx="10">
                  <c:v>0.253</c:v>
                </c:pt>
                <c:pt idx="11">
                  <c:v>0.25600000000000001</c:v>
                </c:pt>
                <c:pt idx="12">
                  <c:v>0.27300000000000002</c:v>
                </c:pt>
                <c:pt idx="13">
                  <c:v>0.27400000000000002</c:v>
                </c:pt>
                <c:pt idx="14">
                  <c:v>0.30099999999999999</c:v>
                </c:pt>
                <c:pt idx="15">
                  <c:v>0.314</c:v>
                </c:pt>
                <c:pt idx="16">
                  <c:v>0.39700000000000002</c:v>
                </c:pt>
                <c:pt idx="17">
                  <c:v>0.439</c:v>
                </c:pt>
                <c:pt idx="18">
                  <c:v>0.44</c:v>
                </c:pt>
                <c:pt idx="19">
                  <c:v>0.44800000000000001</c:v>
                </c:pt>
                <c:pt idx="20">
                  <c:v>0.437</c:v>
                </c:pt>
                <c:pt idx="21">
                  <c:v>0.438</c:v>
                </c:pt>
                <c:pt idx="22">
                  <c:v>0.46600000000000003</c:v>
                </c:pt>
                <c:pt idx="23">
                  <c:v>0.46100000000000002</c:v>
                </c:pt>
                <c:pt idx="24">
                  <c:v>0.40100000000000002</c:v>
                </c:pt>
                <c:pt idx="25">
                  <c:v>0.38900000000000001</c:v>
                </c:pt>
                <c:pt idx="26">
                  <c:v>0.42799999999999999</c:v>
                </c:pt>
                <c:pt idx="27">
                  <c:v>0.45300000000000001</c:v>
                </c:pt>
                <c:pt idx="28">
                  <c:v>0.47399999999999998</c:v>
                </c:pt>
                <c:pt idx="29">
                  <c:v>0.49099999999999999</c:v>
                </c:pt>
                <c:pt idx="30">
                  <c:v>0.50600000000000001</c:v>
                </c:pt>
                <c:pt idx="31">
                  <c:v>0.46600000000000003</c:v>
                </c:pt>
                <c:pt idx="32">
                  <c:v>0.437</c:v>
                </c:pt>
                <c:pt idx="33">
                  <c:v>0.40699999999999997</c:v>
                </c:pt>
                <c:pt idx="34">
                  <c:v>0.40600000000000003</c:v>
                </c:pt>
                <c:pt idx="35">
                  <c:v>0.47599999999999998</c:v>
                </c:pt>
                <c:pt idx="36">
                  <c:v>0.57599999999999996</c:v>
                </c:pt>
                <c:pt idx="37">
                  <c:v>0.57099999999999995</c:v>
                </c:pt>
                <c:pt idx="38">
                  <c:v>0.55500000000000005</c:v>
                </c:pt>
                <c:pt idx="39">
                  <c:v>0.55600000000000005</c:v>
                </c:pt>
                <c:pt idx="40">
                  <c:v>0.54700000000000004</c:v>
                </c:pt>
                <c:pt idx="41">
                  <c:v>0.51700000000000002</c:v>
                </c:pt>
                <c:pt idx="42">
                  <c:v>0.45600000000000002</c:v>
                </c:pt>
                <c:pt idx="43">
                  <c:v>0.42499999999999999</c:v>
                </c:pt>
                <c:pt idx="44">
                  <c:v>0.38300000000000001</c:v>
                </c:pt>
                <c:pt idx="45">
                  <c:v>0.373</c:v>
                </c:pt>
                <c:pt idx="46">
                  <c:v>0.34200000000000003</c:v>
                </c:pt>
                <c:pt idx="47">
                  <c:v>0.34200000000000003</c:v>
                </c:pt>
                <c:pt idx="48">
                  <c:v>0.34</c:v>
                </c:pt>
                <c:pt idx="49">
                  <c:v>0.34</c:v>
                </c:pt>
                <c:pt idx="50">
                  <c:v>0.33900000000000002</c:v>
                </c:pt>
                <c:pt idx="51">
                  <c:v>0.35099999999999998</c:v>
                </c:pt>
                <c:pt idx="52">
                  <c:v>0.36599999999999999</c:v>
                </c:pt>
                <c:pt idx="53">
                  <c:v>0.36699999999999999</c:v>
                </c:pt>
                <c:pt idx="54">
                  <c:v>0.36599999999999999</c:v>
                </c:pt>
                <c:pt idx="55">
                  <c:v>0.36599999999999999</c:v>
                </c:pt>
                <c:pt idx="56">
                  <c:v>0.36499999999999999</c:v>
                </c:pt>
                <c:pt idx="57">
                  <c:v>0.36499999999999999</c:v>
                </c:pt>
                <c:pt idx="58">
                  <c:v>0.36599999999999999</c:v>
                </c:pt>
                <c:pt idx="59">
                  <c:v>0.38500000000000001</c:v>
                </c:pt>
                <c:pt idx="60">
                  <c:v>0.45800000000000002</c:v>
                </c:pt>
                <c:pt idx="61">
                  <c:v>0.47599999999999998</c:v>
                </c:pt>
                <c:pt idx="62">
                  <c:v>0.61399999999999999</c:v>
                </c:pt>
                <c:pt idx="63">
                  <c:v>0.64600000000000002</c:v>
                </c:pt>
                <c:pt idx="64">
                  <c:v>0.81499999999999995</c:v>
                </c:pt>
                <c:pt idx="65">
                  <c:v>0.82</c:v>
                </c:pt>
                <c:pt idx="66">
                  <c:v>0.81299999999999994</c:v>
                </c:pt>
                <c:pt idx="67">
                  <c:v>0.79400000000000004</c:v>
                </c:pt>
                <c:pt idx="68">
                  <c:v>0.58799999999999997</c:v>
                </c:pt>
                <c:pt idx="69">
                  <c:v>0.60499999999999998</c:v>
                </c:pt>
                <c:pt idx="70">
                  <c:v>0.64600000000000002</c:v>
                </c:pt>
                <c:pt idx="71">
                  <c:v>0.64600000000000002</c:v>
                </c:pt>
                <c:pt idx="72">
                  <c:v>0.64600000000000002</c:v>
                </c:pt>
                <c:pt idx="73">
                  <c:v>0.64600000000000002</c:v>
                </c:pt>
                <c:pt idx="74">
                  <c:v>0.64600000000000002</c:v>
                </c:pt>
                <c:pt idx="75">
                  <c:v>0.66500000000000004</c:v>
                </c:pt>
                <c:pt idx="76">
                  <c:v>0.80600000000000005</c:v>
                </c:pt>
                <c:pt idx="77">
                  <c:v>0.82099999999999995</c:v>
                </c:pt>
                <c:pt idx="78">
                  <c:v>0.96199999999999997</c:v>
                </c:pt>
                <c:pt idx="79">
                  <c:v>0.96799999999999997</c:v>
                </c:pt>
                <c:pt idx="80">
                  <c:v>1.0529999999999999</c:v>
                </c:pt>
                <c:pt idx="81">
                  <c:v>1.0669999999999999</c:v>
                </c:pt>
                <c:pt idx="82">
                  <c:v>1.0669999999999999</c:v>
                </c:pt>
                <c:pt idx="83">
                  <c:v>1.0620000000000001</c:v>
                </c:pt>
                <c:pt idx="84">
                  <c:v>1.054</c:v>
                </c:pt>
                <c:pt idx="85">
                  <c:v>1.0620000000000001</c:v>
                </c:pt>
                <c:pt idx="86">
                  <c:v>1.048</c:v>
                </c:pt>
                <c:pt idx="87">
                  <c:v>1.0289999999999999</c:v>
                </c:pt>
                <c:pt idx="88">
                  <c:v>0.90800000000000003</c:v>
                </c:pt>
                <c:pt idx="89">
                  <c:v>0.84199999999999997</c:v>
                </c:pt>
                <c:pt idx="90">
                  <c:v>0.91200000000000003</c:v>
                </c:pt>
                <c:pt idx="91">
                  <c:v>0.90900000000000003</c:v>
                </c:pt>
                <c:pt idx="92">
                  <c:v>0.79800000000000004</c:v>
                </c:pt>
                <c:pt idx="93">
                  <c:v>0.56699999999999995</c:v>
                </c:pt>
                <c:pt idx="94">
                  <c:v>0.41599999999999998</c:v>
                </c:pt>
                <c:pt idx="95">
                  <c:v>0.41499999999999998</c:v>
                </c:pt>
                <c:pt idx="96">
                  <c:v>0.41399999999999998</c:v>
                </c:pt>
                <c:pt idx="97">
                  <c:v>0.40400000000000003</c:v>
                </c:pt>
                <c:pt idx="98">
                  <c:v>0.36199999999999999</c:v>
                </c:pt>
                <c:pt idx="99">
                  <c:v>0.36</c:v>
                </c:pt>
                <c:pt idx="100">
                  <c:v>0.35799999999999998</c:v>
                </c:pt>
                <c:pt idx="101">
                  <c:v>0.35499999999999998</c:v>
                </c:pt>
                <c:pt idx="102">
                  <c:v>0.35299999999999998</c:v>
                </c:pt>
                <c:pt idx="103">
                  <c:v>0.35</c:v>
                </c:pt>
                <c:pt idx="104">
                  <c:v>0.34899999999999998</c:v>
                </c:pt>
                <c:pt idx="105">
                  <c:v>0.35</c:v>
                </c:pt>
                <c:pt idx="106">
                  <c:v>0.38800000000000001</c:v>
                </c:pt>
                <c:pt idx="107">
                  <c:v>0.42799999999999999</c:v>
                </c:pt>
                <c:pt idx="108">
                  <c:v>0.80700000000000005</c:v>
                </c:pt>
                <c:pt idx="109">
                  <c:v>0.88900000000000001</c:v>
                </c:pt>
                <c:pt idx="110">
                  <c:v>0.91200000000000003</c:v>
                </c:pt>
                <c:pt idx="111">
                  <c:v>0.95799999999999996</c:v>
                </c:pt>
                <c:pt idx="112">
                  <c:v>0.98399999999999999</c:v>
                </c:pt>
                <c:pt idx="113">
                  <c:v>0.98399999999999999</c:v>
                </c:pt>
                <c:pt idx="114">
                  <c:v>0.91200000000000003</c:v>
                </c:pt>
                <c:pt idx="115">
                  <c:v>0.83899999999999997</c:v>
                </c:pt>
                <c:pt idx="116">
                  <c:v>0.90800000000000003</c:v>
                </c:pt>
                <c:pt idx="117">
                  <c:v>0.85899999999999999</c:v>
                </c:pt>
                <c:pt idx="118">
                  <c:v>0.88700000000000001</c:v>
                </c:pt>
                <c:pt idx="119">
                  <c:v>0.86499999999999999</c:v>
                </c:pt>
                <c:pt idx="120">
                  <c:v>0.85799999999999998</c:v>
                </c:pt>
                <c:pt idx="121">
                  <c:v>0.85699999999999998</c:v>
                </c:pt>
                <c:pt idx="122">
                  <c:v>0.60799999999999998</c:v>
                </c:pt>
                <c:pt idx="123">
                  <c:v>0.58699999999999997</c:v>
                </c:pt>
                <c:pt idx="124">
                  <c:v>0.57499999999999996</c:v>
                </c:pt>
                <c:pt idx="125">
                  <c:v>0.57199999999999995</c:v>
                </c:pt>
                <c:pt idx="126">
                  <c:v>0.54300000000000004</c:v>
                </c:pt>
                <c:pt idx="127">
                  <c:v>0.55400000000000005</c:v>
                </c:pt>
                <c:pt idx="128">
                  <c:v>0.61299999999999999</c:v>
                </c:pt>
                <c:pt idx="129">
                  <c:v>0.60499999999999998</c:v>
                </c:pt>
                <c:pt idx="130">
                  <c:v>0.59099999999999997</c:v>
                </c:pt>
                <c:pt idx="131">
                  <c:v>0.58399999999999996</c:v>
                </c:pt>
                <c:pt idx="132">
                  <c:v>0.57299999999999995</c:v>
                </c:pt>
                <c:pt idx="133">
                  <c:v>0.56499999999999995</c:v>
                </c:pt>
                <c:pt idx="134">
                  <c:v>0.505</c:v>
                </c:pt>
                <c:pt idx="135">
                  <c:v>0.501</c:v>
                </c:pt>
                <c:pt idx="136">
                  <c:v>0.45600000000000002</c:v>
                </c:pt>
                <c:pt idx="137">
                  <c:v>0.441</c:v>
                </c:pt>
                <c:pt idx="138">
                  <c:v>0.38</c:v>
                </c:pt>
                <c:pt idx="139">
                  <c:v>0.33600000000000002</c:v>
                </c:pt>
                <c:pt idx="140">
                  <c:v>0.34499999999999997</c:v>
                </c:pt>
                <c:pt idx="141">
                  <c:v>0.34499999999999997</c:v>
                </c:pt>
                <c:pt idx="142">
                  <c:v>0.34200000000000003</c:v>
                </c:pt>
                <c:pt idx="143">
                  <c:v>0.34300000000000003</c:v>
                </c:pt>
              </c:numCache>
            </c:numRef>
          </c:val>
          <c:extLst>
            <c:ext xmlns:c16="http://schemas.microsoft.com/office/drawing/2014/chart" uri="{C3380CC4-5D6E-409C-BE32-E72D297353CC}">
              <c16:uniqueId val="{00000007-B713-4327-9ADB-C9773EF93321}"/>
            </c:ext>
          </c:extLst>
        </c:ser>
        <c:ser>
          <c:idx val="6"/>
          <c:order val="8"/>
          <c:tx>
            <c:strRef>
              <c:f>'Elect. Gen.Figure 4 &amp; 5'!$K$17</c:f>
              <c:strCache>
                <c:ptCount val="1"/>
                <c:pt idx="0">
                  <c:v>BIOMASS</c:v>
                </c:pt>
              </c:strCache>
            </c:strRef>
          </c:tx>
          <c:spPr>
            <a:solidFill>
              <a:schemeClr val="accent1">
                <a:lumMod val="60000"/>
              </a:schemeClr>
            </a:solidFill>
            <a:ln>
              <a:noFill/>
            </a:ln>
            <a:effectLst/>
          </c:spPr>
          <c:cat>
            <c:multiLvlStrRef>
              <c:f>'Elect. Gen.Figure 4 &amp; 5'!$C$18:$D$161</c:f>
              <c:multiLvlStrCache>
                <c:ptCount val="144"/>
                <c:lvl>
                  <c:pt idx="0">
                    <c:v>00:00:00</c:v>
                  </c:pt>
                  <c:pt idx="1">
                    <c:v>00:30:00</c:v>
                  </c:pt>
                  <c:pt idx="2">
                    <c:v>01:00:00</c:v>
                  </c:pt>
                  <c:pt idx="3">
                    <c:v>01:30:00</c:v>
                  </c:pt>
                  <c:pt idx="4">
                    <c:v>02:00:00</c:v>
                  </c:pt>
                  <c:pt idx="5">
                    <c:v>02:30:00</c:v>
                  </c:pt>
                  <c:pt idx="6">
                    <c:v>03:00:00</c:v>
                  </c:pt>
                  <c:pt idx="7">
                    <c:v>03:30:00</c:v>
                  </c:pt>
                  <c:pt idx="8">
                    <c:v>04:00:00</c:v>
                  </c:pt>
                  <c:pt idx="9">
                    <c:v>04:30:00</c:v>
                  </c:pt>
                  <c:pt idx="10">
                    <c:v>05:00:00</c:v>
                  </c:pt>
                  <c:pt idx="11">
                    <c:v>05:30:00</c:v>
                  </c:pt>
                  <c:pt idx="12">
                    <c:v>06:00:00</c:v>
                  </c:pt>
                  <c:pt idx="13">
                    <c:v>06:30:00</c:v>
                  </c:pt>
                  <c:pt idx="14">
                    <c:v>07:00:00</c:v>
                  </c:pt>
                  <c:pt idx="15">
                    <c:v>07:30:00</c:v>
                  </c:pt>
                  <c:pt idx="16">
                    <c:v>08:00:00</c:v>
                  </c:pt>
                  <c:pt idx="17">
                    <c:v>08:30:00</c:v>
                  </c:pt>
                  <c:pt idx="18">
                    <c:v>09:00:00</c:v>
                  </c:pt>
                  <c:pt idx="19">
                    <c:v>09:30:00</c:v>
                  </c:pt>
                  <c:pt idx="20">
                    <c:v>10:00:00</c:v>
                  </c:pt>
                  <c:pt idx="21">
                    <c:v>10:30:00</c:v>
                  </c:pt>
                  <c:pt idx="22">
                    <c:v>11:00:00</c:v>
                  </c:pt>
                  <c:pt idx="23">
                    <c:v>11:30:00</c:v>
                  </c:pt>
                  <c:pt idx="24">
                    <c:v>12:00:00</c:v>
                  </c:pt>
                  <c:pt idx="25">
                    <c:v>12:30:00</c:v>
                  </c:pt>
                  <c:pt idx="26">
                    <c:v>13:00:00</c:v>
                  </c:pt>
                  <c:pt idx="27">
                    <c:v>13:30:00</c:v>
                  </c:pt>
                  <c:pt idx="28">
                    <c:v>14:00:00</c:v>
                  </c:pt>
                  <c:pt idx="29">
                    <c:v>14:30:00</c:v>
                  </c:pt>
                  <c:pt idx="30">
                    <c:v>15:00:00</c:v>
                  </c:pt>
                  <c:pt idx="31">
                    <c:v>15:30:00</c:v>
                  </c:pt>
                  <c:pt idx="32">
                    <c:v>16:00:00</c:v>
                  </c:pt>
                  <c:pt idx="33">
                    <c:v>16:30:00</c:v>
                  </c:pt>
                  <c:pt idx="34">
                    <c:v>17:00:00</c:v>
                  </c:pt>
                  <c:pt idx="35">
                    <c:v>17:30:00</c:v>
                  </c:pt>
                  <c:pt idx="36">
                    <c:v>18:00:00</c:v>
                  </c:pt>
                  <c:pt idx="37">
                    <c:v>18:30:00</c:v>
                  </c:pt>
                  <c:pt idx="38">
                    <c:v>19:00:00</c:v>
                  </c:pt>
                  <c:pt idx="39">
                    <c:v>19:30:00</c:v>
                  </c:pt>
                  <c:pt idx="40">
                    <c:v>20:00:00</c:v>
                  </c:pt>
                  <c:pt idx="41">
                    <c:v>20:30:00</c:v>
                  </c:pt>
                  <c:pt idx="42">
                    <c:v>21:00:00</c:v>
                  </c:pt>
                  <c:pt idx="43">
                    <c:v>21:30:00</c:v>
                  </c:pt>
                  <c:pt idx="44">
                    <c:v>22:00:00</c:v>
                  </c:pt>
                  <c:pt idx="45">
                    <c:v>22:30:00</c:v>
                  </c:pt>
                  <c:pt idx="46">
                    <c:v>23:00:00</c:v>
                  </c:pt>
                  <c:pt idx="47">
                    <c:v>23:30:00</c:v>
                  </c:pt>
                  <c:pt idx="48">
                    <c:v>00:00:00</c:v>
                  </c:pt>
                  <c:pt idx="49">
                    <c:v>00:30:00</c:v>
                  </c:pt>
                  <c:pt idx="50">
                    <c:v>01:00:00</c:v>
                  </c:pt>
                  <c:pt idx="51">
                    <c:v>01:30:00</c:v>
                  </c:pt>
                  <c:pt idx="52">
                    <c:v>02:00:00</c:v>
                  </c:pt>
                  <c:pt idx="53">
                    <c:v>02:30:00</c:v>
                  </c:pt>
                  <c:pt idx="54">
                    <c:v>03:00:00</c:v>
                  </c:pt>
                  <c:pt idx="55">
                    <c:v>03:30:00</c:v>
                  </c:pt>
                  <c:pt idx="56">
                    <c:v>04:00:00</c:v>
                  </c:pt>
                  <c:pt idx="57">
                    <c:v>04:30:00</c:v>
                  </c:pt>
                  <c:pt idx="58">
                    <c:v>05:00:00</c:v>
                  </c:pt>
                  <c:pt idx="59">
                    <c:v>05:30:00</c:v>
                  </c:pt>
                  <c:pt idx="60">
                    <c:v>06:00:00</c:v>
                  </c:pt>
                  <c:pt idx="61">
                    <c:v>06:30:00</c:v>
                  </c:pt>
                  <c:pt idx="62">
                    <c:v>07:00:00</c:v>
                  </c:pt>
                  <c:pt idx="63">
                    <c:v>07:30:00</c:v>
                  </c:pt>
                  <c:pt idx="64">
                    <c:v>08:00:00</c:v>
                  </c:pt>
                  <c:pt idx="65">
                    <c:v>08:30:00</c:v>
                  </c:pt>
                  <c:pt idx="66">
                    <c:v>09:00:00</c:v>
                  </c:pt>
                  <c:pt idx="67">
                    <c:v>09:30:00</c:v>
                  </c:pt>
                  <c:pt idx="68">
                    <c:v>10:00:00</c:v>
                  </c:pt>
                  <c:pt idx="69">
                    <c:v>10:30:00</c:v>
                  </c:pt>
                  <c:pt idx="70">
                    <c:v>11:00:00</c:v>
                  </c:pt>
                  <c:pt idx="71">
                    <c:v>11:30:00</c:v>
                  </c:pt>
                  <c:pt idx="72">
                    <c:v>12:00:00</c:v>
                  </c:pt>
                  <c:pt idx="73">
                    <c:v>12:30:00</c:v>
                  </c:pt>
                  <c:pt idx="74">
                    <c:v>13:00:00</c:v>
                  </c:pt>
                  <c:pt idx="75">
                    <c:v>13:30:00</c:v>
                  </c:pt>
                  <c:pt idx="76">
                    <c:v>14:00:00</c:v>
                  </c:pt>
                  <c:pt idx="77">
                    <c:v>14:30:00</c:v>
                  </c:pt>
                  <c:pt idx="78">
                    <c:v>15:00:00</c:v>
                  </c:pt>
                  <c:pt idx="79">
                    <c:v>15:30:00</c:v>
                  </c:pt>
                  <c:pt idx="80">
                    <c:v>16:00:00</c:v>
                  </c:pt>
                  <c:pt idx="81">
                    <c:v>16:30:00</c:v>
                  </c:pt>
                  <c:pt idx="82">
                    <c:v>17:00:00</c:v>
                  </c:pt>
                  <c:pt idx="83">
                    <c:v>17:30:00</c:v>
                  </c:pt>
                  <c:pt idx="84">
                    <c:v>18:00:00</c:v>
                  </c:pt>
                  <c:pt idx="85">
                    <c:v>18:30:00</c:v>
                  </c:pt>
                  <c:pt idx="86">
                    <c:v>19:00:00</c:v>
                  </c:pt>
                  <c:pt idx="87">
                    <c:v>19:30:00</c:v>
                  </c:pt>
                  <c:pt idx="88">
                    <c:v>20:00:00</c:v>
                  </c:pt>
                  <c:pt idx="89">
                    <c:v>20:30:00</c:v>
                  </c:pt>
                  <c:pt idx="90">
                    <c:v>21:00:00</c:v>
                  </c:pt>
                  <c:pt idx="91">
                    <c:v>21:30:00</c:v>
                  </c:pt>
                  <c:pt idx="92">
                    <c:v>22:00:00</c:v>
                  </c:pt>
                  <c:pt idx="93">
                    <c:v>22:30:00</c:v>
                  </c:pt>
                  <c:pt idx="94">
                    <c:v>23:00:00</c:v>
                  </c:pt>
                  <c:pt idx="95">
                    <c:v>23:30:00</c:v>
                  </c:pt>
                  <c:pt idx="96">
                    <c:v>00:00:00</c:v>
                  </c:pt>
                  <c:pt idx="97">
                    <c:v>00:30:00</c:v>
                  </c:pt>
                  <c:pt idx="98">
                    <c:v>01:00:00</c:v>
                  </c:pt>
                  <c:pt idx="99">
                    <c:v>01:30:00</c:v>
                  </c:pt>
                  <c:pt idx="100">
                    <c:v>02:00:00</c:v>
                  </c:pt>
                  <c:pt idx="101">
                    <c:v>02:30:00</c:v>
                  </c:pt>
                  <c:pt idx="102">
                    <c:v>03:00:00</c:v>
                  </c:pt>
                  <c:pt idx="103">
                    <c:v>03:30:00</c:v>
                  </c:pt>
                  <c:pt idx="104">
                    <c:v>04:00:00</c:v>
                  </c:pt>
                  <c:pt idx="105">
                    <c:v>04:30:00</c:v>
                  </c:pt>
                  <c:pt idx="106">
                    <c:v>05:00:00</c:v>
                  </c:pt>
                  <c:pt idx="107">
                    <c:v>05:30:00</c:v>
                  </c:pt>
                  <c:pt idx="108">
                    <c:v>06:00:00</c:v>
                  </c:pt>
                  <c:pt idx="109">
                    <c:v>06:30:00</c:v>
                  </c:pt>
                  <c:pt idx="110">
                    <c:v>07:00:00</c:v>
                  </c:pt>
                  <c:pt idx="111">
                    <c:v>07:30:00</c:v>
                  </c:pt>
                  <c:pt idx="112">
                    <c:v>08:00:00</c:v>
                  </c:pt>
                  <c:pt idx="113">
                    <c:v>08:30:00</c:v>
                  </c:pt>
                  <c:pt idx="114">
                    <c:v>09:00:00</c:v>
                  </c:pt>
                  <c:pt idx="115">
                    <c:v>09:30:00</c:v>
                  </c:pt>
                  <c:pt idx="116">
                    <c:v>10:00:00</c:v>
                  </c:pt>
                  <c:pt idx="117">
                    <c:v>10:30:00</c:v>
                  </c:pt>
                  <c:pt idx="118">
                    <c:v>11:00:00</c:v>
                  </c:pt>
                  <c:pt idx="119">
                    <c:v>11:30:00</c:v>
                  </c:pt>
                  <c:pt idx="120">
                    <c:v>12:00:00</c:v>
                  </c:pt>
                  <c:pt idx="121">
                    <c:v>12:30:00</c:v>
                  </c:pt>
                  <c:pt idx="122">
                    <c:v>13:00:00</c:v>
                  </c:pt>
                  <c:pt idx="123">
                    <c:v>13:30:00</c:v>
                  </c:pt>
                  <c:pt idx="124">
                    <c:v>14:00:00</c:v>
                  </c:pt>
                  <c:pt idx="125">
                    <c:v>14:30:00</c:v>
                  </c:pt>
                  <c:pt idx="126">
                    <c:v>15:00:00</c:v>
                  </c:pt>
                  <c:pt idx="127">
                    <c:v>15:30:00</c:v>
                  </c:pt>
                  <c:pt idx="128">
                    <c:v>16:00:00</c:v>
                  </c:pt>
                  <c:pt idx="129">
                    <c:v>16:30:00</c:v>
                  </c:pt>
                  <c:pt idx="130">
                    <c:v>17:00:00</c:v>
                  </c:pt>
                  <c:pt idx="131">
                    <c:v>17:30:00</c:v>
                  </c:pt>
                  <c:pt idx="132">
                    <c:v>18:00:00</c:v>
                  </c:pt>
                  <c:pt idx="133">
                    <c:v>18:30:00</c:v>
                  </c:pt>
                  <c:pt idx="134">
                    <c:v>19:00:00</c:v>
                  </c:pt>
                  <c:pt idx="135">
                    <c:v>19:30:00</c:v>
                  </c:pt>
                  <c:pt idx="136">
                    <c:v>20:00:00</c:v>
                  </c:pt>
                  <c:pt idx="137">
                    <c:v>20:30:00</c:v>
                  </c:pt>
                  <c:pt idx="138">
                    <c:v>21:00:00</c:v>
                  </c:pt>
                  <c:pt idx="139">
                    <c:v>21:30:00</c:v>
                  </c:pt>
                  <c:pt idx="140">
                    <c:v>22:00:00</c:v>
                  </c:pt>
                  <c:pt idx="141">
                    <c:v>22:30:00</c:v>
                  </c:pt>
                  <c:pt idx="142">
                    <c:v>23:00:00</c:v>
                  </c:pt>
                  <c:pt idx="143">
                    <c:v>23:30:00</c:v>
                  </c:pt>
                </c:lvl>
                <c:lvl>
                  <c:pt idx="0">
                    <c:v>04-Jan</c:v>
                  </c:pt>
                  <c:pt idx="48">
                    <c:v>05-Jan</c:v>
                  </c:pt>
                  <c:pt idx="96">
                    <c:v>06-Jan</c:v>
                  </c:pt>
                </c:lvl>
              </c:multiLvlStrCache>
            </c:multiLvlStrRef>
          </c:cat>
          <c:val>
            <c:numRef>
              <c:f>'Elect. Gen.Figure 4 &amp; 5'!$K$18:$K$161</c:f>
              <c:numCache>
                <c:formatCode>0.0</c:formatCode>
                <c:ptCount val="144"/>
                <c:pt idx="0">
                  <c:v>3.0179999999999998</c:v>
                </c:pt>
                <c:pt idx="1">
                  <c:v>3.0430000000000001</c:v>
                </c:pt>
                <c:pt idx="2">
                  <c:v>3.0350000000000001</c:v>
                </c:pt>
                <c:pt idx="3">
                  <c:v>3.0369999999999999</c:v>
                </c:pt>
                <c:pt idx="4">
                  <c:v>3.0390000000000001</c:v>
                </c:pt>
                <c:pt idx="5">
                  <c:v>2.9649999999999999</c:v>
                </c:pt>
                <c:pt idx="6">
                  <c:v>2.9060000000000001</c:v>
                </c:pt>
                <c:pt idx="7">
                  <c:v>3.016</c:v>
                </c:pt>
                <c:pt idx="8">
                  <c:v>3.0470000000000002</c:v>
                </c:pt>
                <c:pt idx="9">
                  <c:v>3.044</c:v>
                </c:pt>
                <c:pt idx="10">
                  <c:v>2.9849999999999999</c:v>
                </c:pt>
                <c:pt idx="11">
                  <c:v>2.9350000000000001</c:v>
                </c:pt>
                <c:pt idx="12">
                  <c:v>2.9689999999999999</c:v>
                </c:pt>
                <c:pt idx="13">
                  <c:v>3.048</c:v>
                </c:pt>
                <c:pt idx="14">
                  <c:v>3.04</c:v>
                </c:pt>
                <c:pt idx="15">
                  <c:v>3.0459999999999998</c:v>
                </c:pt>
                <c:pt idx="16">
                  <c:v>3.05</c:v>
                </c:pt>
                <c:pt idx="17">
                  <c:v>3.0539999999999998</c:v>
                </c:pt>
                <c:pt idx="18">
                  <c:v>2.8109999999999999</c:v>
                </c:pt>
                <c:pt idx="19">
                  <c:v>2.956</c:v>
                </c:pt>
                <c:pt idx="20">
                  <c:v>2.9660000000000002</c:v>
                </c:pt>
                <c:pt idx="21">
                  <c:v>2.6709999999999998</c:v>
                </c:pt>
                <c:pt idx="22">
                  <c:v>2.5019999999999998</c:v>
                </c:pt>
                <c:pt idx="23">
                  <c:v>2.5390000000000001</c:v>
                </c:pt>
                <c:pt idx="24">
                  <c:v>2.1960000000000002</c:v>
                </c:pt>
                <c:pt idx="25">
                  <c:v>2.1579999999999999</c:v>
                </c:pt>
                <c:pt idx="26">
                  <c:v>2.585</c:v>
                </c:pt>
                <c:pt idx="27">
                  <c:v>2.8570000000000002</c:v>
                </c:pt>
                <c:pt idx="28">
                  <c:v>3.0409999999999999</c:v>
                </c:pt>
                <c:pt idx="29">
                  <c:v>3.0489999999999999</c:v>
                </c:pt>
                <c:pt idx="30">
                  <c:v>3.052</c:v>
                </c:pt>
                <c:pt idx="31">
                  <c:v>3.0510000000000002</c:v>
                </c:pt>
                <c:pt idx="32">
                  <c:v>3.05</c:v>
                </c:pt>
                <c:pt idx="33">
                  <c:v>3.0489999999999999</c:v>
                </c:pt>
                <c:pt idx="34">
                  <c:v>3.0590000000000002</c:v>
                </c:pt>
                <c:pt idx="35">
                  <c:v>3.077</c:v>
                </c:pt>
                <c:pt idx="36">
                  <c:v>3.0880000000000001</c:v>
                </c:pt>
                <c:pt idx="37">
                  <c:v>3.0750000000000002</c:v>
                </c:pt>
                <c:pt idx="38">
                  <c:v>3.0950000000000002</c:v>
                </c:pt>
                <c:pt idx="39">
                  <c:v>3.0910000000000002</c:v>
                </c:pt>
                <c:pt idx="40">
                  <c:v>3.0939999999999999</c:v>
                </c:pt>
                <c:pt idx="41">
                  <c:v>3.0920000000000001</c:v>
                </c:pt>
                <c:pt idx="42">
                  <c:v>3.0870000000000002</c:v>
                </c:pt>
                <c:pt idx="43">
                  <c:v>3.0960000000000001</c:v>
                </c:pt>
                <c:pt idx="44">
                  <c:v>3.0990000000000002</c:v>
                </c:pt>
                <c:pt idx="45">
                  <c:v>3.0979999999999999</c:v>
                </c:pt>
                <c:pt idx="46">
                  <c:v>3.0979999999999999</c:v>
                </c:pt>
                <c:pt idx="47">
                  <c:v>3.1</c:v>
                </c:pt>
                <c:pt idx="48">
                  <c:v>3.1</c:v>
                </c:pt>
                <c:pt idx="49">
                  <c:v>3.097</c:v>
                </c:pt>
                <c:pt idx="50">
                  <c:v>3.0920000000000001</c:v>
                </c:pt>
                <c:pt idx="51">
                  <c:v>3.089</c:v>
                </c:pt>
                <c:pt idx="52">
                  <c:v>3.09</c:v>
                </c:pt>
                <c:pt idx="53">
                  <c:v>3.0910000000000002</c:v>
                </c:pt>
                <c:pt idx="54">
                  <c:v>3.085</c:v>
                </c:pt>
                <c:pt idx="55">
                  <c:v>3.089</c:v>
                </c:pt>
                <c:pt idx="56">
                  <c:v>3.0920000000000001</c:v>
                </c:pt>
                <c:pt idx="57">
                  <c:v>3.097</c:v>
                </c:pt>
                <c:pt idx="58">
                  <c:v>3.1539999999999999</c:v>
                </c:pt>
                <c:pt idx="59">
                  <c:v>3.18</c:v>
                </c:pt>
                <c:pt idx="60">
                  <c:v>3.0950000000000002</c:v>
                </c:pt>
                <c:pt idx="61">
                  <c:v>3.145</c:v>
                </c:pt>
                <c:pt idx="62">
                  <c:v>3.1840000000000002</c:v>
                </c:pt>
                <c:pt idx="63">
                  <c:v>3.1920000000000002</c:v>
                </c:pt>
                <c:pt idx="64">
                  <c:v>3.2130000000000001</c:v>
                </c:pt>
                <c:pt idx="65">
                  <c:v>3.1269999999999998</c:v>
                </c:pt>
                <c:pt idx="66">
                  <c:v>3.125</c:v>
                </c:pt>
                <c:pt idx="67">
                  <c:v>3.2130000000000001</c:v>
                </c:pt>
                <c:pt idx="68">
                  <c:v>3.2429999999999999</c:v>
                </c:pt>
                <c:pt idx="69">
                  <c:v>3.2559999999999998</c:v>
                </c:pt>
                <c:pt idx="70">
                  <c:v>3.2989999999999999</c:v>
                </c:pt>
                <c:pt idx="71">
                  <c:v>3.3210000000000002</c:v>
                </c:pt>
                <c:pt idx="72">
                  <c:v>3.3260000000000001</c:v>
                </c:pt>
                <c:pt idx="73">
                  <c:v>3.34</c:v>
                </c:pt>
                <c:pt idx="74">
                  <c:v>3.339</c:v>
                </c:pt>
                <c:pt idx="75">
                  <c:v>3.3439999999999999</c:v>
                </c:pt>
                <c:pt idx="76">
                  <c:v>3.3380000000000001</c:v>
                </c:pt>
                <c:pt idx="77">
                  <c:v>3.335</c:v>
                </c:pt>
                <c:pt idx="78">
                  <c:v>3.3460000000000001</c:v>
                </c:pt>
                <c:pt idx="79">
                  <c:v>3.3490000000000002</c:v>
                </c:pt>
                <c:pt idx="80">
                  <c:v>3.355</c:v>
                </c:pt>
                <c:pt idx="81">
                  <c:v>3.359</c:v>
                </c:pt>
                <c:pt idx="82">
                  <c:v>3.3570000000000002</c:v>
                </c:pt>
                <c:pt idx="83">
                  <c:v>3.3570000000000002</c:v>
                </c:pt>
                <c:pt idx="84">
                  <c:v>3.3540000000000001</c:v>
                </c:pt>
                <c:pt idx="85">
                  <c:v>3.3559999999999999</c:v>
                </c:pt>
                <c:pt idx="86">
                  <c:v>3.36</c:v>
                </c:pt>
                <c:pt idx="87">
                  <c:v>3.359</c:v>
                </c:pt>
                <c:pt idx="88">
                  <c:v>3.359</c:v>
                </c:pt>
                <c:pt idx="89">
                  <c:v>3.359</c:v>
                </c:pt>
                <c:pt idx="90">
                  <c:v>3.3580000000000001</c:v>
                </c:pt>
                <c:pt idx="91">
                  <c:v>3.359</c:v>
                </c:pt>
                <c:pt idx="92">
                  <c:v>3.3570000000000002</c:v>
                </c:pt>
                <c:pt idx="93">
                  <c:v>3.36</c:v>
                </c:pt>
                <c:pt idx="94">
                  <c:v>3.3610000000000002</c:v>
                </c:pt>
                <c:pt idx="95">
                  <c:v>3.3530000000000002</c:v>
                </c:pt>
                <c:pt idx="96">
                  <c:v>3.3559999999999999</c:v>
                </c:pt>
                <c:pt idx="97">
                  <c:v>3.3559999999999999</c:v>
                </c:pt>
                <c:pt idx="98">
                  <c:v>3.3530000000000002</c:v>
                </c:pt>
                <c:pt idx="99">
                  <c:v>3.331</c:v>
                </c:pt>
                <c:pt idx="100">
                  <c:v>3.335</c:v>
                </c:pt>
                <c:pt idx="101">
                  <c:v>3.3540000000000001</c:v>
                </c:pt>
                <c:pt idx="102">
                  <c:v>3.35</c:v>
                </c:pt>
                <c:pt idx="103">
                  <c:v>3.355</c:v>
                </c:pt>
                <c:pt idx="104">
                  <c:v>3.35</c:v>
                </c:pt>
                <c:pt idx="105">
                  <c:v>3.3519999999999999</c:v>
                </c:pt>
                <c:pt idx="106">
                  <c:v>3.3540000000000001</c:v>
                </c:pt>
                <c:pt idx="107">
                  <c:v>3.3540000000000001</c:v>
                </c:pt>
                <c:pt idx="108">
                  <c:v>3.351</c:v>
                </c:pt>
                <c:pt idx="109">
                  <c:v>3.355</c:v>
                </c:pt>
                <c:pt idx="110">
                  <c:v>3.3530000000000002</c:v>
                </c:pt>
                <c:pt idx="111">
                  <c:v>3.351</c:v>
                </c:pt>
                <c:pt idx="112">
                  <c:v>3.34</c:v>
                </c:pt>
                <c:pt idx="113">
                  <c:v>3.3170000000000002</c:v>
                </c:pt>
                <c:pt idx="114">
                  <c:v>3.323</c:v>
                </c:pt>
                <c:pt idx="115">
                  <c:v>3.3340000000000001</c:v>
                </c:pt>
                <c:pt idx="116">
                  <c:v>3.3290000000000002</c:v>
                </c:pt>
                <c:pt idx="117">
                  <c:v>3.2719999999999998</c:v>
                </c:pt>
                <c:pt idx="118">
                  <c:v>3.2389999999999999</c:v>
                </c:pt>
                <c:pt idx="119">
                  <c:v>3.2349999999999999</c:v>
                </c:pt>
                <c:pt idx="120">
                  <c:v>3.2309999999999999</c:v>
                </c:pt>
                <c:pt idx="121">
                  <c:v>3.242</c:v>
                </c:pt>
                <c:pt idx="122">
                  <c:v>3.3370000000000002</c:v>
                </c:pt>
                <c:pt idx="123">
                  <c:v>3.3519999999999999</c:v>
                </c:pt>
                <c:pt idx="124">
                  <c:v>3.3570000000000002</c:v>
                </c:pt>
                <c:pt idx="125">
                  <c:v>3.3559999999999999</c:v>
                </c:pt>
                <c:pt idx="126">
                  <c:v>3.3639999999999999</c:v>
                </c:pt>
                <c:pt idx="127">
                  <c:v>3.371</c:v>
                </c:pt>
                <c:pt idx="128">
                  <c:v>3.3809999999999998</c:v>
                </c:pt>
                <c:pt idx="129">
                  <c:v>3.3940000000000001</c:v>
                </c:pt>
                <c:pt idx="130">
                  <c:v>3.3919999999999999</c:v>
                </c:pt>
                <c:pt idx="131">
                  <c:v>3.39</c:v>
                </c:pt>
                <c:pt idx="132">
                  <c:v>3.391</c:v>
                </c:pt>
                <c:pt idx="133">
                  <c:v>3.3719999999999999</c:v>
                </c:pt>
                <c:pt idx="134">
                  <c:v>3.3889999999999998</c:v>
                </c:pt>
                <c:pt idx="135">
                  <c:v>3.39</c:v>
                </c:pt>
                <c:pt idx="136">
                  <c:v>3.403</c:v>
                </c:pt>
                <c:pt idx="137">
                  <c:v>3.391</c:v>
                </c:pt>
                <c:pt idx="138">
                  <c:v>3.391</c:v>
                </c:pt>
                <c:pt idx="139">
                  <c:v>3.391</c:v>
                </c:pt>
                <c:pt idx="140">
                  <c:v>3.3809999999999998</c:v>
                </c:pt>
                <c:pt idx="141">
                  <c:v>3.3940000000000001</c:v>
                </c:pt>
                <c:pt idx="142">
                  <c:v>3.3929999999999998</c:v>
                </c:pt>
                <c:pt idx="143">
                  <c:v>3.3959999999999999</c:v>
                </c:pt>
              </c:numCache>
            </c:numRef>
          </c:val>
          <c:extLst>
            <c:ext xmlns:c16="http://schemas.microsoft.com/office/drawing/2014/chart" uri="{C3380CC4-5D6E-409C-BE32-E72D297353CC}">
              <c16:uniqueId val="{00000008-B713-4327-9ADB-C9773EF93321}"/>
            </c:ext>
          </c:extLst>
        </c:ser>
        <c:dLbls>
          <c:showLegendKey val="0"/>
          <c:showVal val="0"/>
          <c:showCatName val="0"/>
          <c:showSerName val="0"/>
          <c:showPercent val="0"/>
          <c:showBubbleSize val="0"/>
        </c:dLbls>
        <c:axId val="1900034096"/>
        <c:axId val="1321479887"/>
        <c:extLst>
          <c:ext xmlns:c15="http://schemas.microsoft.com/office/drawing/2012/chart" uri="{02D57815-91ED-43cb-92C2-25804820EDAC}">
            <c15:filteredAreaSeries>
              <c15:ser>
                <c:idx val="1"/>
                <c:order val="9"/>
                <c:tx>
                  <c:strRef>
                    <c:extLst>
                      <c:ext uri="{02D57815-91ED-43cb-92C2-25804820EDAC}">
                        <c15:formulaRef>
                          <c15:sqref>'Elect. Gen.Figure 4 &amp; 5'!$F$17</c15:sqref>
                        </c15:formulaRef>
                      </c:ext>
                    </c:extLst>
                    <c:strCache>
                      <c:ptCount val="1"/>
                      <c:pt idx="0">
                        <c:v>COAL</c:v>
                      </c:pt>
                    </c:strCache>
                  </c:strRef>
                </c:tx>
                <c:spPr>
                  <a:solidFill>
                    <a:schemeClr val="accent2"/>
                  </a:solidFill>
                  <a:ln>
                    <a:noFill/>
                  </a:ln>
                  <a:effectLst/>
                </c:spPr>
                <c:cat>
                  <c:multiLvlStrRef>
                    <c:extLst>
                      <c:ext uri="{02D57815-91ED-43cb-92C2-25804820EDAC}">
                        <c15:formulaRef>
                          <c15:sqref>'Elect. Gen.Figure 4 &amp; 5'!$C$18:$D$161</c15:sqref>
                        </c15:formulaRef>
                      </c:ext>
                    </c:extLst>
                    <c:multiLvlStrCache>
                      <c:ptCount val="144"/>
                      <c:lvl>
                        <c:pt idx="0">
                          <c:v>00:00:00</c:v>
                        </c:pt>
                        <c:pt idx="1">
                          <c:v>00:30:00</c:v>
                        </c:pt>
                        <c:pt idx="2">
                          <c:v>01:00:00</c:v>
                        </c:pt>
                        <c:pt idx="3">
                          <c:v>01:30:00</c:v>
                        </c:pt>
                        <c:pt idx="4">
                          <c:v>02:00:00</c:v>
                        </c:pt>
                        <c:pt idx="5">
                          <c:v>02:30:00</c:v>
                        </c:pt>
                        <c:pt idx="6">
                          <c:v>03:00:00</c:v>
                        </c:pt>
                        <c:pt idx="7">
                          <c:v>03:30:00</c:v>
                        </c:pt>
                        <c:pt idx="8">
                          <c:v>04:00:00</c:v>
                        </c:pt>
                        <c:pt idx="9">
                          <c:v>04:30:00</c:v>
                        </c:pt>
                        <c:pt idx="10">
                          <c:v>05:00:00</c:v>
                        </c:pt>
                        <c:pt idx="11">
                          <c:v>05:30:00</c:v>
                        </c:pt>
                        <c:pt idx="12">
                          <c:v>06:00:00</c:v>
                        </c:pt>
                        <c:pt idx="13">
                          <c:v>06:30:00</c:v>
                        </c:pt>
                        <c:pt idx="14">
                          <c:v>07:00:00</c:v>
                        </c:pt>
                        <c:pt idx="15">
                          <c:v>07:30:00</c:v>
                        </c:pt>
                        <c:pt idx="16">
                          <c:v>08:00:00</c:v>
                        </c:pt>
                        <c:pt idx="17">
                          <c:v>08:30:00</c:v>
                        </c:pt>
                        <c:pt idx="18">
                          <c:v>09:00:00</c:v>
                        </c:pt>
                        <c:pt idx="19">
                          <c:v>09:30:00</c:v>
                        </c:pt>
                        <c:pt idx="20">
                          <c:v>10:00:00</c:v>
                        </c:pt>
                        <c:pt idx="21">
                          <c:v>10:30:00</c:v>
                        </c:pt>
                        <c:pt idx="22">
                          <c:v>11:00:00</c:v>
                        </c:pt>
                        <c:pt idx="23">
                          <c:v>11:30:00</c:v>
                        </c:pt>
                        <c:pt idx="24">
                          <c:v>12:00:00</c:v>
                        </c:pt>
                        <c:pt idx="25">
                          <c:v>12:30:00</c:v>
                        </c:pt>
                        <c:pt idx="26">
                          <c:v>13:00:00</c:v>
                        </c:pt>
                        <c:pt idx="27">
                          <c:v>13:30:00</c:v>
                        </c:pt>
                        <c:pt idx="28">
                          <c:v>14:00:00</c:v>
                        </c:pt>
                        <c:pt idx="29">
                          <c:v>14:30:00</c:v>
                        </c:pt>
                        <c:pt idx="30">
                          <c:v>15:00:00</c:v>
                        </c:pt>
                        <c:pt idx="31">
                          <c:v>15:30:00</c:v>
                        </c:pt>
                        <c:pt idx="32">
                          <c:v>16:00:00</c:v>
                        </c:pt>
                        <c:pt idx="33">
                          <c:v>16:30:00</c:v>
                        </c:pt>
                        <c:pt idx="34">
                          <c:v>17:00:00</c:v>
                        </c:pt>
                        <c:pt idx="35">
                          <c:v>17:30:00</c:v>
                        </c:pt>
                        <c:pt idx="36">
                          <c:v>18:00:00</c:v>
                        </c:pt>
                        <c:pt idx="37">
                          <c:v>18:30:00</c:v>
                        </c:pt>
                        <c:pt idx="38">
                          <c:v>19:00:00</c:v>
                        </c:pt>
                        <c:pt idx="39">
                          <c:v>19:30:00</c:v>
                        </c:pt>
                        <c:pt idx="40">
                          <c:v>20:00:00</c:v>
                        </c:pt>
                        <c:pt idx="41">
                          <c:v>20:30:00</c:v>
                        </c:pt>
                        <c:pt idx="42">
                          <c:v>21:00:00</c:v>
                        </c:pt>
                        <c:pt idx="43">
                          <c:v>21:30:00</c:v>
                        </c:pt>
                        <c:pt idx="44">
                          <c:v>22:00:00</c:v>
                        </c:pt>
                        <c:pt idx="45">
                          <c:v>22:30:00</c:v>
                        </c:pt>
                        <c:pt idx="46">
                          <c:v>23:00:00</c:v>
                        </c:pt>
                        <c:pt idx="47">
                          <c:v>23:30:00</c:v>
                        </c:pt>
                        <c:pt idx="48">
                          <c:v>00:00:00</c:v>
                        </c:pt>
                        <c:pt idx="49">
                          <c:v>00:30:00</c:v>
                        </c:pt>
                        <c:pt idx="50">
                          <c:v>01:00:00</c:v>
                        </c:pt>
                        <c:pt idx="51">
                          <c:v>01:30:00</c:v>
                        </c:pt>
                        <c:pt idx="52">
                          <c:v>02:00:00</c:v>
                        </c:pt>
                        <c:pt idx="53">
                          <c:v>02:30:00</c:v>
                        </c:pt>
                        <c:pt idx="54">
                          <c:v>03:00:00</c:v>
                        </c:pt>
                        <c:pt idx="55">
                          <c:v>03:30:00</c:v>
                        </c:pt>
                        <c:pt idx="56">
                          <c:v>04:00:00</c:v>
                        </c:pt>
                        <c:pt idx="57">
                          <c:v>04:30:00</c:v>
                        </c:pt>
                        <c:pt idx="58">
                          <c:v>05:00:00</c:v>
                        </c:pt>
                        <c:pt idx="59">
                          <c:v>05:30:00</c:v>
                        </c:pt>
                        <c:pt idx="60">
                          <c:v>06:00:00</c:v>
                        </c:pt>
                        <c:pt idx="61">
                          <c:v>06:30:00</c:v>
                        </c:pt>
                        <c:pt idx="62">
                          <c:v>07:00:00</c:v>
                        </c:pt>
                        <c:pt idx="63">
                          <c:v>07:30:00</c:v>
                        </c:pt>
                        <c:pt idx="64">
                          <c:v>08:00:00</c:v>
                        </c:pt>
                        <c:pt idx="65">
                          <c:v>08:30:00</c:v>
                        </c:pt>
                        <c:pt idx="66">
                          <c:v>09:00:00</c:v>
                        </c:pt>
                        <c:pt idx="67">
                          <c:v>09:30:00</c:v>
                        </c:pt>
                        <c:pt idx="68">
                          <c:v>10:00:00</c:v>
                        </c:pt>
                        <c:pt idx="69">
                          <c:v>10:30:00</c:v>
                        </c:pt>
                        <c:pt idx="70">
                          <c:v>11:00:00</c:v>
                        </c:pt>
                        <c:pt idx="71">
                          <c:v>11:30:00</c:v>
                        </c:pt>
                        <c:pt idx="72">
                          <c:v>12:00:00</c:v>
                        </c:pt>
                        <c:pt idx="73">
                          <c:v>12:30:00</c:v>
                        </c:pt>
                        <c:pt idx="74">
                          <c:v>13:00:00</c:v>
                        </c:pt>
                        <c:pt idx="75">
                          <c:v>13:30:00</c:v>
                        </c:pt>
                        <c:pt idx="76">
                          <c:v>14:00:00</c:v>
                        </c:pt>
                        <c:pt idx="77">
                          <c:v>14:30:00</c:v>
                        </c:pt>
                        <c:pt idx="78">
                          <c:v>15:00:00</c:v>
                        </c:pt>
                        <c:pt idx="79">
                          <c:v>15:30:00</c:v>
                        </c:pt>
                        <c:pt idx="80">
                          <c:v>16:00:00</c:v>
                        </c:pt>
                        <c:pt idx="81">
                          <c:v>16:30:00</c:v>
                        </c:pt>
                        <c:pt idx="82">
                          <c:v>17:00:00</c:v>
                        </c:pt>
                        <c:pt idx="83">
                          <c:v>17:30:00</c:v>
                        </c:pt>
                        <c:pt idx="84">
                          <c:v>18:00:00</c:v>
                        </c:pt>
                        <c:pt idx="85">
                          <c:v>18:30:00</c:v>
                        </c:pt>
                        <c:pt idx="86">
                          <c:v>19:00:00</c:v>
                        </c:pt>
                        <c:pt idx="87">
                          <c:v>19:30:00</c:v>
                        </c:pt>
                        <c:pt idx="88">
                          <c:v>20:00:00</c:v>
                        </c:pt>
                        <c:pt idx="89">
                          <c:v>20:30:00</c:v>
                        </c:pt>
                        <c:pt idx="90">
                          <c:v>21:00:00</c:v>
                        </c:pt>
                        <c:pt idx="91">
                          <c:v>21:30:00</c:v>
                        </c:pt>
                        <c:pt idx="92">
                          <c:v>22:00:00</c:v>
                        </c:pt>
                        <c:pt idx="93">
                          <c:v>22:30:00</c:v>
                        </c:pt>
                        <c:pt idx="94">
                          <c:v>23:00:00</c:v>
                        </c:pt>
                        <c:pt idx="95">
                          <c:v>23:30:00</c:v>
                        </c:pt>
                        <c:pt idx="96">
                          <c:v>00:00:00</c:v>
                        </c:pt>
                        <c:pt idx="97">
                          <c:v>00:30:00</c:v>
                        </c:pt>
                        <c:pt idx="98">
                          <c:v>01:00:00</c:v>
                        </c:pt>
                        <c:pt idx="99">
                          <c:v>01:30:00</c:v>
                        </c:pt>
                        <c:pt idx="100">
                          <c:v>02:00:00</c:v>
                        </c:pt>
                        <c:pt idx="101">
                          <c:v>02:30:00</c:v>
                        </c:pt>
                        <c:pt idx="102">
                          <c:v>03:00:00</c:v>
                        </c:pt>
                        <c:pt idx="103">
                          <c:v>03:30:00</c:v>
                        </c:pt>
                        <c:pt idx="104">
                          <c:v>04:00:00</c:v>
                        </c:pt>
                        <c:pt idx="105">
                          <c:v>04:30:00</c:v>
                        </c:pt>
                        <c:pt idx="106">
                          <c:v>05:00:00</c:v>
                        </c:pt>
                        <c:pt idx="107">
                          <c:v>05:30:00</c:v>
                        </c:pt>
                        <c:pt idx="108">
                          <c:v>06:00:00</c:v>
                        </c:pt>
                        <c:pt idx="109">
                          <c:v>06:30:00</c:v>
                        </c:pt>
                        <c:pt idx="110">
                          <c:v>07:00:00</c:v>
                        </c:pt>
                        <c:pt idx="111">
                          <c:v>07:30:00</c:v>
                        </c:pt>
                        <c:pt idx="112">
                          <c:v>08:00:00</c:v>
                        </c:pt>
                        <c:pt idx="113">
                          <c:v>08:30:00</c:v>
                        </c:pt>
                        <c:pt idx="114">
                          <c:v>09:00:00</c:v>
                        </c:pt>
                        <c:pt idx="115">
                          <c:v>09:30:00</c:v>
                        </c:pt>
                        <c:pt idx="116">
                          <c:v>10:00:00</c:v>
                        </c:pt>
                        <c:pt idx="117">
                          <c:v>10:30:00</c:v>
                        </c:pt>
                        <c:pt idx="118">
                          <c:v>11:00:00</c:v>
                        </c:pt>
                        <c:pt idx="119">
                          <c:v>11:30:00</c:v>
                        </c:pt>
                        <c:pt idx="120">
                          <c:v>12:00:00</c:v>
                        </c:pt>
                        <c:pt idx="121">
                          <c:v>12:30:00</c:v>
                        </c:pt>
                        <c:pt idx="122">
                          <c:v>13:00:00</c:v>
                        </c:pt>
                        <c:pt idx="123">
                          <c:v>13:30:00</c:v>
                        </c:pt>
                        <c:pt idx="124">
                          <c:v>14:00:00</c:v>
                        </c:pt>
                        <c:pt idx="125">
                          <c:v>14:30:00</c:v>
                        </c:pt>
                        <c:pt idx="126">
                          <c:v>15:00:00</c:v>
                        </c:pt>
                        <c:pt idx="127">
                          <c:v>15:30:00</c:v>
                        </c:pt>
                        <c:pt idx="128">
                          <c:v>16:00:00</c:v>
                        </c:pt>
                        <c:pt idx="129">
                          <c:v>16:30:00</c:v>
                        </c:pt>
                        <c:pt idx="130">
                          <c:v>17:00:00</c:v>
                        </c:pt>
                        <c:pt idx="131">
                          <c:v>17:30:00</c:v>
                        </c:pt>
                        <c:pt idx="132">
                          <c:v>18:00:00</c:v>
                        </c:pt>
                        <c:pt idx="133">
                          <c:v>18:30:00</c:v>
                        </c:pt>
                        <c:pt idx="134">
                          <c:v>19:00:00</c:v>
                        </c:pt>
                        <c:pt idx="135">
                          <c:v>19:30:00</c:v>
                        </c:pt>
                        <c:pt idx="136">
                          <c:v>20:00:00</c:v>
                        </c:pt>
                        <c:pt idx="137">
                          <c:v>20:30:00</c:v>
                        </c:pt>
                        <c:pt idx="138">
                          <c:v>21:00:00</c:v>
                        </c:pt>
                        <c:pt idx="139">
                          <c:v>21:30:00</c:v>
                        </c:pt>
                        <c:pt idx="140">
                          <c:v>22:00:00</c:v>
                        </c:pt>
                        <c:pt idx="141">
                          <c:v>22:30:00</c:v>
                        </c:pt>
                        <c:pt idx="142">
                          <c:v>23:00:00</c:v>
                        </c:pt>
                        <c:pt idx="143">
                          <c:v>23:30:00</c:v>
                        </c:pt>
                      </c:lvl>
                      <c:lvl>
                        <c:pt idx="0">
                          <c:v>04-Jan</c:v>
                        </c:pt>
                        <c:pt idx="48">
                          <c:v>05-Jan</c:v>
                        </c:pt>
                        <c:pt idx="96">
                          <c:v>06-Jan</c:v>
                        </c:pt>
                      </c:lvl>
                    </c:multiLvlStrCache>
                  </c:multiLvlStrRef>
                </c:cat>
                <c:val>
                  <c:numRef>
                    <c:extLst>
                      <c:ext uri="{02D57815-91ED-43cb-92C2-25804820EDAC}">
                        <c15:formulaRef>
                          <c15:sqref>'Elect. Gen.Figure 4 &amp; 5'!$F$18:$F$161</c15:sqref>
                        </c15:formulaRef>
                      </c:ext>
                    </c:extLst>
                    <c:numCache>
                      <c:formatCode>0.0</c:formatCode>
                      <c:ptCount val="1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numCache>
                  </c:numRef>
                </c:val>
                <c:extLst>
                  <c:ext xmlns:c16="http://schemas.microsoft.com/office/drawing/2014/chart" uri="{C3380CC4-5D6E-409C-BE32-E72D297353CC}">
                    <c16:uniqueId val="{00000009-B713-4327-9ADB-C9773EF93321}"/>
                  </c:ext>
                </c:extLst>
              </c15:ser>
            </c15:filteredAreaSeries>
          </c:ext>
        </c:extLst>
      </c:areaChart>
      <c:catAx>
        <c:axId val="190003409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1321479887"/>
        <c:crosses val="autoZero"/>
        <c:auto val="0"/>
        <c:lblAlgn val="ctr"/>
        <c:lblOffset val="100"/>
        <c:noMultiLvlLbl val="0"/>
      </c:catAx>
      <c:valAx>
        <c:axId val="132147988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r>
                  <a:rPr lang="en-GB"/>
                  <a:t>GW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190003409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Tenorite" panose="00000500000000000000" pitchFamily="2" charset="0"/>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'Supply Figure 6 &amp; Table 4'!$B$3</c:f>
              <c:strCache>
                <c:ptCount val="1"/>
                <c:pt idx="0">
                  <c:v>2024/25 Actual</c:v>
                </c:pt>
              </c:strCache>
            </c:strRef>
          </c:tx>
          <c:spPr>
            <a:solidFill>
              <a:schemeClr val="accent1"/>
            </a:solidFill>
            <a:ln>
              <a:noFill/>
            </a:ln>
            <a:effectLst/>
          </c:spPr>
          <c:invertIfNegative val="0"/>
          <c:cat>
            <c:strRef>
              <c:f>'Supply Figure 6 &amp; Table 4'!$A$4:$A$9</c:f>
              <c:strCache>
                <c:ptCount val="6"/>
                <c:pt idx="0">
                  <c:v>UK Continental Shelf</c:v>
                </c:pt>
                <c:pt idx="1">
                  <c:v>Norway </c:v>
                </c:pt>
                <c:pt idx="2">
                  <c:v>LNG Import</c:v>
                </c:pt>
                <c:pt idx="3">
                  <c:v>Imports from continental Europe</c:v>
                </c:pt>
                <c:pt idx="4">
                  <c:v>GB storage withdrawal</c:v>
                </c:pt>
                <c:pt idx="5">
                  <c:v>Total</c:v>
                </c:pt>
              </c:strCache>
            </c:strRef>
          </c:cat>
          <c:val>
            <c:numRef>
              <c:f>'Supply Figure 6 &amp; Table 4'!$B$4:$B$9</c:f>
              <c:numCache>
                <c:formatCode>0.0</c:formatCode>
                <c:ptCount val="6"/>
                <c:pt idx="0">
                  <c:v>15.416720000000007</c:v>
                </c:pt>
                <c:pt idx="1">
                  <c:v>16.08258</c:v>
                </c:pt>
                <c:pt idx="2">
                  <c:v>9.7679999999999954</c:v>
                </c:pt>
                <c:pt idx="3">
                  <c:v>0.60179999999999978</c:v>
                </c:pt>
                <c:pt idx="4">
                  <c:v>3.5283000000000011</c:v>
                </c:pt>
                <c:pt idx="5">
                  <c:v>45.397399999999998</c:v>
                </c:pt>
              </c:numCache>
            </c:numRef>
          </c:val>
          <c:extLst>
            <c:ext xmlns:c16="http://schemas.microsoft.com/office/drawing/2014/chart" uri="{C3380CC4-5D6E-409C-BE32-E72D297353CC}">
              <c16:uniqueId val="{00000000-01EB-47D0-813A-0AA5C45FBCFC}"/>
            </c:ext>
          </c:extLst>
        </c:ser>
        <c:ser>
          <c:idx val="2"/>
          <c:order val="2"/>
          <c:tx>
            <c:strRef>
              <c:f>'Supply Figure 6 &amp; Table 4'!$D$3</c:f>
              <c:strCache>
                <c:ptCount val="1"/>
                <c:pt idx="0">
                  <c:v>2025/26 Actual</c:v>
                </c:pt>
              </c:strCache>
            </c:strRef>
          </c:tx>
          <c:spPr>
            <a:solidFill>
              <a:schemeClr val="accent3"/>
            </a:solidFill>
            <a:ln>
              <a:noFill/>
            </a:ln>
            <a:effectLst/>
          </c:spPr>
          <c:invertIfNegative val="0"/>
          <c:cat>
            <c:strRef>
              <c:f>'Supply Figure 6 &amp; Table 4'!$A$4:$A$9</c:f>
              <c:strCache>
                <c:ptCount val="6"/>
                <c:pt idx="0">
                  <c:v>UK Continental Shelf</c:v>
                </c:pt>
                <c:pt idx="1">
                  <c:v>Norway </c:v>
                </c:pt>
                <c:pt idx="2">
                  <c:v>LNG Import</c:v>
                </c:pt>
                <c:pt idx="3">
                  <c:v>Imports from continental Europe</c:v>
                </c:pt>
                <c:pt idx="4">
                  <c:v>GB storage withdrawal</c:v>
                </c:pt>
                <c:pt idx="5">
                  <c:v>Total</c:v>
                </c:pt>
              </c:strCache>
            </c:strRef>
          </c:cat>
          <c:val>
            <c:numRef>
              <c:f>'Supply Figure 6 &amp; Table 4'!$D$4:$D$9</c:f>
              <c:numCache>
                <c:formatCode>0.0</c:formatCode>
                <c:ptCount val="6"/>
                <c:pt idx="0">
                  <c:v>14.907719999999999</c:v>
                </c:pt>
                <c:pt idx="1">
                  <c:v>15.330550000000001</c:v>
                </c:pt>
                <c:pt idx="2">
                  <c:v>11.238210000000006</c:v>
                </c:pt>
                <c:pt idx="3">
                  <c:v>9.9900000000000017E-2</c:v>
                </c:pt>
                <c:pt idx="4">
                  <c:v>2.1880900000000003</c:v>
                </c:pt>
                <c:pt idx="5">
                  <c:v>43.76447000000001</c:v>
                </c:pt>
              </c:numCache>
            </c:numRef>
          </c:val>
          <c:extLst>
            <c:ext xmlns:c16="http://schemas.microsoft.com/office/drawing/2014/chart" uri="{C3380CC4-5D6E-409C-BE32-E72D297353CC}">
              <c16:uniqueId val="{00000002-01EB-47D0-813A-0AA5C45FBCFC}"/>
            </c:ext>
          </c:extLst>
        </c:ser>
        <c:dLbls>
          <c:showLegendKey val="0"/>
          <c:showVal val="0"/>
          <c:showCatName val="0"/>
          <c:showSerName val="0"/>
          <c:showPercent val="0"/>
          <c:showBubbleSize val="0"/>
        </c:dLbls>
        <c:gapWidth val="219"/>
        <c:overlap val="-27"/>
        <c:axId val="248190847"/>
        <c:axId val="248183647"/>
        <c:extLst>
          <c:ext xmlns:c15="http://schemas.microsoft.com/office/drawing/2012/chart" uri="{02D57815-91ED-43cb-92C2-25804820EDAC}">
            <c15:filteredBarSeries>
              <c15:ser>
                <c:idx val="1"/>
                <c:order val="1"/>
                <c:tx>
                  <c:strRef>
                    <c:extLst>
                      <c:ext uri="{02D57815-91ED-43cb-92C2-25804820EDAC}">
                        <c15:formulaRef>
                          <c15:sqref>'Supply Figure 6 &amp; Table 4'!$C$3</c15:sqref>
                        </c15:formulaRef>
                      </c:ext>
                    </c:extLst>
                    <c:strCache>
                      <c:ptCount val="1"/>
                      <c:pt idx="0">
                        <c:v>2025/26 Forecast</c:v>
                      </c:pt>
                    </c:strCache>
                  </c:strRef>
                </c:tx>
                <c:spPr>
                  <a:solidFill>
                    <a:schemeClr val="accent2"/>
                  </a:solidFill>
                  <a:ln>
                    <a:noFill/>
                  </a:ln>
                  <a:effectLst/>
                </c:spPr>
                <c:invertIfNegative val="0"/>
                <c:cat>
                  <c:strRef>
                    <c:extLst>
                      <c:ext uri="{02D57815-91ED-43cb-92C2-25804820EDAC}">
                        <c15:formulaRef>
                          <c15:sqref>'Supply Figure 6 &amp; Table 4'!$A$4:$A$9</c15:sqref>
                        </c15:formulaRef>
                      </c:ext>
                    </c:extLst>
                    <c:strCache>
                      <c:ptCount val="6"/>
                      <c:pt idx="0">
                        <c:v>UK Continental Shelf</c:v>
                      </c:pt>
                      <c:pt idx="1">
                        <c:v>Norway </c:v>
                      </c:pt>
                      <c:pt idx="2">
                        <c:v>LNG Import</c:v>
                      </c:pt>
                      <c:pt idx="3">
                        <c:v>Imports from continental Europe</c:v>
                      </c:pt>
                      <c:pt idx="4">
                        <c:v>GB storage withdrawal</c:v>
                      </c:pt>
                      <c:pt idx="5">
                        <c:v>Total</c:v>
                      </c:pt>
                    </c:strCache>
                  </c:strRef>
                </c:cat>
                <c:val>
                  <c:numRef>
                    <c:extLst>
                      <c:ext uri="{02D57815-91ED-43cb-92C2-25804820EDAC}">
                        <c15:formulaRef>
                          <c15:sqref>'Supply Figure 6 &amp; Table 4'!$C$4:$C$9</c15:sqref>
                        </c15:formulaRef>
                      </c:ext>
                    </c:extLst>
                    <c:numCache>
                      <c:formatCode>0.0</c:formatCode>
                      <c:ptCount val="6"/>
                      <c:pt idx="0">
                        <c:v>14.516720000000007</c:v>
                      </c:pt>
                      <c:pt idx="1">
                        <c:v>16.032579999999999</c:v>
                      </c:pt>
                      <c:pt idx="2">
                        <c:v>10.467999999999995</c:v>
                      </c:pt>
                      <c:pt idx="3">
                        <c:v>0.59958170143568024</c:v>
                      </c:pt>
                      <c:pt idx="4">
                        <c:v>2.7283000000000008</c:v>
                      </c:pt>
                      <c:pt idx="5">
                        <c:v>44.345181701435678</c:v>
                      </c:pt>
                    </c:numCache>
                  </c:numRef>
                </c:val>
                <c:extLst>
                  <c:ext xmlns:c16="http://schemas.microsoft.com/office/drawing/2014/chart" uri="{C3380CC4-5D6E-409C-BE32-E72D297353CC}">
                    <c16:uniqueId val="{00000001-01EB-47D0-813A-0AA5C45FBCFC}"/>
                  </c:ext>
                </c:extLst>
              </c15:ser>
            </c15:filteredBarSeries>
          </c:ext>
        </c:extLst>
      </c:barChart>
      <c:catAx>
        <c:axId val="24819084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248183647"/>
        <c:crosses val="autoZero"/>
        <c:auto val="1"/>
        <c:lblAlgn val="ctr"/>
        <c:lblOffset val="100"/>
        <c:noMultiLvlLbl val="0"/>
      </c:catAx>
      <c:valAx>
        <c:axId val="24818364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000">
                    <a:latin typeface="Tenorite" panose="00000500000000000000" pitchFamily="2" charset="0"/>
                  </a:rPr>
                  <a:t>bcm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2481908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C0E-4A4E-828F-841776DF0D2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5C0E-4A4E-828F-841776DF0D2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3-5C0E-4A4E-828F-841776DF0D2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4-5C0E-4A4E-828F-841776DF0D2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5-5C0E-4A4E-828F-841776DF0D2B}"/>
              </c:ext>
            </c:extLst>
          </c:dPt>
          <c:dLbls>
            <c:dLbl>
              <c:idx val="0"/>
              <c:tx>
                <c:rich>
                  <a:bodyPr/>
                  <a:lstStyle/>
                  <a:p>
                    <a:fld id="{17D899FC-1564-47AA-A82C-B4A2D6FA5D06}" type="CELLRANGE">
                      <a:rPr lang="en-US"/>
                      <a:pPr/>
                      <a:t>[CELLRANGE]</a:t>
                    </a:fld>
                    <a:endParaRPr lang="en-US" baseline="0"/>
                  </a:p>
                  <a:p>
                    <a:fld id="{6CEDAD57-4E90-4BB7-BA0F-4F48121F100D}" type="PERCENTAGE">
                      <a:rPr lang="en-US"/>
                      <a:pPr/>
                      <a:t>[PERCENTAGE]</a:t>
                    </a:fld>
                    <a:endParaRPr lang="en-GB"/>
                  </a:p>
                </c:rich>
              </c:tx>
              <c:showLegendKey val="0"/>
              <c:showVal val="0"/>
              <c:showCatName val="0"/>
              <c:showSerName val="0"/>
              <c:showPercent val="1"/>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5C0E-4A4E-828F-841776DF0D2B}"/>
                </c:ext>
              </c:extLst>
            </c:dLbl>
            <c:dLbl>
              <c:idx val="1"/>
              <c:tx>
                <c:rich>
                  <a:bodyPr/>
                  <a:lstStyle/>
                  <a:p>
                    <a:fld id="{7413FC70-C5CB-4061-B8B6-905DF3CCAAD7}" type="CELLRANGE">
                      <a:rPr lang="en-US"/>
                      <a:pPr/>
                      <a:t>[CELLRANGE]</a:t>
                    </a:fld>
                    <a:endParaRPr lang="en-US" baseline="0"/>
                  </a:p>
                  <a:p>
                    <a:fld id="{A5AF7F52-3EE2-4C81-8104-4830D81F99CD}" type="PERCENTAGE">
                      <a:rPr lang="en-US"/>
                      <a:pPr/>
                      <a:t>[PERCENTAGE]</a:t>
                    </a:fld>
                    <a:endParaRPr lang="en-GB"/>
                  </a:p>
                </c:rich>
              </c:tx>
              <c:showLegendKey val="0"/>
              <c:showVal val="0"/>
              <c:showCatName val="0"/>
              <c:showSerName val="0"/>
              <c:showPercent val="1"/>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5C0E-4A4E-828F-841776DF0D2B}"/>
                </c:ext>
              </c:extLst>
            </c:dLbl>
            <c:dLbl>
              <c:idx val="2"/>
              <c:tx>
                <c:rich>
                  <a:bodyPr/>
                  <a:lstStyle/>
                  <a:p>
                    <a:fld id="{D1169EAD-F549-410C-8CB1-BB6C50417119}" type="CELLRANGE">
                      <a:rPr lang="en-US"/>
                      <a:pPr/>
                      <a:t>[CELLRANGE]</a:t>
                    </a:fld>
                    <a:endParaRPr lang="en-US" baseline="0"/>
                  </a:p>
                  <a:p>
                    <a:fld id="{F416CC2E-7876-4543-AC65-4F47FEB5C151}" type="PERCENTAGE">
                      <a:rPr lang="en-US"/>
                      <a:pPr/>
                      <a:t>[PERCENTAGE]</a:t>
                    </a:fld>
                    <a:endParaRPr lang="en-GB"/>
                  </a:p>
                </c:rich>
              </c:tx>
              <c:showLegendKey val="0"/>
              <c:showVal val="0"/>
              <c:showCatName val="0"/>
              <c:showSerName val="0"/>
              <c:showPercent val="1"/>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5C0E-4A4E-828F-841776DF0D2B}"/>
                </c:ext>
              </c:extLst>
            </c:dLbl>
            <c:dLbl>
              <c:idx val="3"/>
              <c:tx>
                <c:rich>
                  <a:bodyPr/>
                  <a:lstStyle/>
                  <a:p>
                    <a:fld id="{4F3D805E-9635-4C4B-AC6E-FBE556FF4CB3}" type="CELLRANGE">
                      <a:rPr lang="en-US"/>
                      <a:pPr/>
                      <a:t>[CELLRANGE]</a:t>
                    </a:fld>
                    <a:endParaRPr lang="en-US" baseline="0"/>
                  </a:p>
                  <a:p>
                    <a:fld id="{D5B511AA-77E4-4AD8-A198-11C4A40DEEDB}" type="PERCENTAGE">
                      <a:rPr lang="en-US"/>
                      <a:pPr/>
                      <a:t>[PERCENTAGE]</a:t>
                    </a:fld>
                    <a:endParaRPr lang="en-GB"/>
                  </a:p>
                </c:rich>
              </c:tx>
              <c:showLegendKey val="0"/>
              <c:showVal val="0"/>
              <c:showCatName val="0"/>
              <c:showSerName val="0"/>
              <c:showPercent val="1"/>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5C0E-4A4E-828F-841776DF0D2B}"/>
                </c:ext>
              </c:extLst>
            </c:dLbl>
            <c:dLbl>
              <c:idx val="4"/>
              <c:layout>
                <c:manualLayout>
                  <c:x val="1.2599206349206395E-2"/>
                  <c:y val="-0.1282828282828283"/>
                </c:manualLayout>
              </c:layout>
              <c:tx>
                <c:rich>
                  <a:bodyPr/>
                  <a:lstStyle/>
                  <a:p>
                    <a:fld id="{F644C668-5F4A-446B-AFF7-C03E400AB533}" type="CELLRANGE">
                      <a:rPr lang="en-US"/>
                      <a:pPr/>
                      <a:t>[CELLRANGE]</a:t>
                    </a:fld>
                    <a:endParaRPr lang="en-US" baseline="0"/>
                  </a:p>
                  <a:p>
                    <a:fld id="{89E4EDA7-3A50-4F32-8B53-070EE6F4BBA6}" type="PERCENTAGE">
                      <a:rPr lang="en-US"/>
                      <a:pPr/>
                      <a:t>[PERCENTAGE]</a:t>
                    </a:fld>
                    <a:endParaRPr lang="en-GB"/>
                  </a:p>
                </c:rich>
              </c:tx>
              <c:showLegendKey val="0"/>
              <c:showVal val="0"/>
              <c:showCatName val="0"/>
              <c:showSerName val="0"/>
              <c:showPercent val="1"/>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5C0E-4A4E-828F-841776DF0D2B}"/>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Tenorite" panose="00000500000000000000" pitchFamily="2" charset="0"/>
                    <a:ea typeface="+mn-ea"/>
                    <a:cs typeface="+mn-cs"/>
                  </a:defRPr>
                </a:pPr>
                <a:endParaRPr lang="en-US"/>
              </a:p>
            </c:txPr>
            <c:showLegendKey val="0"/>
            <c:showVal val="0"/>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cat>
            <c:strRef>
              <c:f>'Supply Figure 6 &amp; Table 4'!$S$35:$S$39</c:f>
              <c:strCache>
                <c:ptCount val="5"/>
                <c:pt idx="0">
                  <c:v>Norway </c:v>
                </c:pt>
                <c:pt idx="1">
                  <c:v>UK Continental Shelf</c:v>
                </c:pt>
                <c:pt idx="2">
                  <c:v>LNG Import</c:v>
                </c:pt>
                <c:pt idx="3">
                  <c:v>GB storage withdrawal</c:v>
                </c:pt>
                <c:pt idx="4">
                  <c:v>Imports from continental Europe</c:v>
                </c:pt>
              </c:strCache>
            </c:strRef>
          </c:cat>
          <c:val>
            <c:numRef>
              <c:f>'Supply Figure 6 &amp; Table 4'!$T$35:$T$39</c:f>
              <c:numCache>
                <c:formatCode>0.0</c:formatCode>
                <c:ptCount val="5"/>
                <c:pt idx="0">
                  <c:v>15.330550000000001</c:v>
                </c:pt>
                <c:pt idx="1">
                  <c:v>14.907719999999999</c:v>
                </c:pt>
                <c:pt idx="2">
                  <c:v>11.238210000000006</c:v>
                </c:pt>
                <c:pt idx="3">
                  <c:v>2.1880900000000003</c:v>
                </c:pt>
                <c:pt idx="4">
                  <c:v>9.9900000000000017E-2</c:v>
                </c:pt>
              </c:numCache>
            </c:numRef>
          </c:val>
          <c:extLst>
            <c:ext xmlns:c15="http://schemas.microsoft.com/office/drawing/2012/chart" uri="{02D57815-91ED-43cb-92C2-25804820EDAC}">
              <c15:datalabelsRange>
                <c15:f>'Supply Figure 6 &amp; Table 4'!$U$35:$U$39</c15:f>
                <c15:dlblRangeCache>
                  <c:ptCount val="5"/>
                  <c:pt idx="0">
                    <c:v>15. 3 bcm</c:v>
                  </c:pt>
                  <c:pt idx="1">
                    <c:v>14.9 bcm</c:v>
                  </c:pt>
                  <c:pt idx="2">
                    <c:v>11.2 bcm</c:v>
                  </c:pt>
                  <c:pt idx="3">
                    <c:v>2.2 bcm</c:v>
                  </c:pt>
                  <c:pt idx="4">
                    <c:v>0.1 bcm</c:v>
                  </c:pt>
                </c15:dlblRangeCache>
              </c15:datalabelsRange>
            </c:ext>
            <c:ext xmlns:c16="http://schemas.microsoft.com/office/drawing/2014/chart" uri="{C3380CC4-5D6E-409C-BE32-E72D297353CC}">
              <c16:uniqueId val="{00000000-5C0E-4A4E-828F-841776DF0D2B}"/>
            </c:ext>
          </c:extLst>
        </c:ser>
        <c:dLbls>
          <c:showLegendKey val="0"/>
          <c:showVal val="0"/>
          <c:showCatName val="0"/>
          <c:showSerName val="0"/>
          <c:showPercent val="0"/>
          <c:showBubbleSize val="0"/>
          <c:showLeaderLines val="1"/>
        </c:dLbls>
        <c:firstSliceAng val="0"/>
        <c:holeSize val="58"/>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Tenorite" panose="00000500000000000000" pitchFamily="2"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EU</a:t>
            </a:r>
            <a:r>
              <a:rPr lang="en-GB" baseline="0"/>
              <a:t> Exports &amp; NBP-TTF DA Spread</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lineChart>
        <c:grouping val="standard"/>
        <c:varyColors val="0"/>
        <c:ser>
          <c:idx val="0"/>
          <c:order val="0"/>
          <c:tx>
            <c:strRef>
              <c:f>'Flexible Supply Figure 7 &amp; 8'!$BF$6</c:f>
              <c:strCache>
                <c:ptCount val="1"/>
                <c:pt idx="0">
                  <c:v>Winter 25/26</c:v>
                </c:pt>
              </c:strCache>
            </c:strRef>
          </c:tx>
          <c:spPr>
            <a:ln w="28575" cap="rnd">
              <a:solidFill>
                <a:schemeClr val="accent1"/>
              </a:solidFill>
              <a:round/>
            </a:ln>
            <a:effectLst/>
          </c:spPr>
          <c:marker>
            <c:symbol val="none"/>
          </c:marker>
          <c:cat>
            <c:numRef>
              <c:f>'Flexible Supply Figure 7 &amp; 8'!$BE$7:$BE$188</c:f>
              <c:numCache>
                <c:formatCode>d\-mmm</c:formatCode>
                <c:ptCount val="182"/>
                <c:pt idx="0">
                  <c:v>45931</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f>'Flexible Supply Figure 7 &amp; 8'!$BF$7:$BF$188</c:f>
              <c:numCache>
                <c:formatCode>General</c:formatCode>
                <c:ptCount val="182"/>
                <c:pt idx="0">
                  <c:v>0</c:v>
                </c:pt>
                <c:pt idx="1">
                  <c:v>0</c:v>
                </c:pt>
                <c:pt idx="2">
                  <c:v>0</c:v>
                </c:pt>
                <c:pt idx="3">
                  <c:v>0</c:v>
                </c:pt>
                <c:pt idx="4">
                  <c:v>0</c:v>
                </c:pt>
                <c:pt idx="5">
                  <c:v>2.2400500000000001</c:v>
                </c:pt>
                <c:pt idx="6">
                  <c:v>5.5000000000000003E-4</c:v>
                </c:pt>
                <c:pt idx="7">
                  <c:v>0</c:v>
                </c:pt>
                <c:pt idx="8">
                  <c:v>0</c:v>
                </c:pt>
                <c:pt idx="9">
                  <c:v>0</c:v>
                </c:pt>
                <c:pt idx="10">
                  <c:v>0</c:v>
                </c:pt>
                <c:pt idx="11">
                  <c:v>0</c:v>
                </c:pt>
                <c:pt idx="12">
                  <c:v>0</c:v>
                </c:pt>
                <c:pt idx="13">
                  <c:v>0</c:v>
                </c:pt>
                <c:pt idx="14">
                  <c:v>0</c:v>
                </c:pt>
                <c:pt idx="15">
                  <c:v>0</c:v>
                </c:pt>
                <c:pt idx="16">
                  <c:v>0</c:v>
                </c:pt>
                <c:pt idx="17">
                  <c:v>0</c:v>
                </c:pt>
                <c:pt idx="18">
                  <c:v>0</c:v>
                </c:pt>
                <c:pt idx="19">
                  <c:v>0</c:v>
                </c:pt>
                <c:pt idx="20">
                  <c:v>21.891590000000001</c:v>
                </c:pt>
                <c:pt idx="21">
                  <c:v>20.398810000000001</c:v>
                </c:pt>
                <c:pt idx="22">
                  <c:v>19.324269999999999</c:v>
                </c:pt>
                <c:pt idx="23">
                  <c:v>18.87856</c:v>
                </c:pt>
                <c:pt idx="24">
                  <c:v>15.34872</c:v>
                </c:pt>
                <c:pt idx="25">
                  <c:v>11.99015</c:v>
                </c:pt>
                <c:pt idx="26">
                  <c:v>13.366759999999999</c:v>
                </c:pt>
                <c:pt idx="27">
                  <c:v>22.96181</c:v>
                </c:pt>
                <c:pt idx="28">
                  <c:v>10.192539999999999</c:v>
                </c:pt>
                <c:pt idx="29">
                  <c:v>22.154679999999999</c:v>
                </c:pt>
                <c:pt idx="30">
                  <c:v>23.96332</c:v>
                </c:pt>
                <c:pt idx="31">
                  <c:v>24.788910000000001</c:v>
                </c:pt>
                <c:pt idx="32">
                  <c:v>24.424959999999999</c:v>
                </c:pt>
                <c:pt idx="33">
                  <c:v>25.479669999999999</c:v>
                </c:pt>
                <c:pt idx="34">
                  <c:v>19.597159999999999</c:v>
                </c:pt>
                <c:pt idx="35">
                  <c:v>17.3507</c:v>
                </c:pt>
                <c:pt idx="36">
                  <c:v>10.778560000000001</c:v>
                </c:pt>
                <c:pt idx="37">
                  <c:v>22.36186</c:v>
                </c:pt>
                <c:pt idx="38">
                  <c:v>13.115769999999999</c:v>
                </c:pt>
                <c:pt idx="39">
                  <c:v>13.22078</c:v>
                </c:pt>
                <c:pt idx="40">
                  <c:v>20.12255</c:v>
                </c:pt>
                <c:pt idx="41">
                  <c:v>38.805149999999998</c:v>
                </c:pt>
                <c:pt idx="42">
                  <c:v>43.717379999999999</c:v>
                </c:pt>
                <c:pt idx="43">
                  <c:v>31.457979999999999</c:v>
                </c:pt>
                <c:pt idx="44">
                  <c:v>30.1845</c:v>
                </c:pt>
                <c:pt idx="45">
                  <c:v>20.511569999999999</c:v>
                </c:pt>
                <c:pt idx="46">
                  <c:v>23.090050000000002</c:v>
                </c:pt>
                <c:pt idx="47">
                  <c:v>1.6089800000000001</c:v>
                </c:pt>
                <c:pt idx="48">
                  <c:v>0.66612000000000005</c:v>
                </c:pt>
                <c:pt idx="49">
                  <c:v>0</c:v>
                </c:pt>
                <c:pt idx="50">
                  <c:v>0</c:v>
                </c:pt>
                <c:pt idx="51">
                  <c:v>0</c:v>
                </c:pt>
                <c:pt idx="52">
                  <c:v>1.83043</c:v>
                </c:pt>
                <c:pt idx="53">
                  <c:v>5.6363899999999996</c:v>
                </c:pt>
                <c:pt idx="54">
                  <c:v>2.45675</c:v>
                </c:pt>
                <c:pt idx="55">
                  <c:v>2.87385</c:v>
                </c:pt>
                <c:pt idx="56">
                  <c:v>3.1064600000000002</c:v>
                </c:pt>
                <c:pt idx="57">
                  <c:v>4.4850099999999999</c:v>
                </c:pt>
                <c:pt idx="58">
                  <c:v>3.1181399999999999</c:v>
                </c:pt>
                <c:pt idx="59">
                  <c:v>1.3921399999999999</c:v>
                </c:pt>
                <c:pt idx="60">
                  <c:v>1.53427</c:v>
                </c:pt>
                <c:pt idx="61">
                  <c:v>6.0394800000000002</c:v>
                </c:pt>
                <c:pt idx="62">
                  <c:v>8.6208399999999994</c:v>
                </c:pt>
                <c:pt idx="63">
                  <c:v>9.7139000000000006</c:v>
                </c:pt>
                <c:pt idx="64">
                  <c:v>11.69819</c:v>
                </c:pt>
                <c:pt idx="65">
                  <c:v>16.003250000000001</c:v>
                </c:pt>
                <c:pt idx="66">
                  <c:v>5.87913</c:v>
                </c:pt>
                <c:pt idx="67">
                  <c:v>5.3765200000000002</c:v>
                </c:pt>
                <c:pt idx="68">
                  <c:v>6.5733600000000001</c:v>
                </c:pt>
                <c:pt idx="69">
                  <c:v>5.7047999999999996</c:v>
                </c:pt>
                <c:pt idx="70">
                  <c:v>5.4252399999999996</c:v>
                </c:pt>
                <c:pt idx="71">
                  <c:v>5.31799</c:v>
                </c:pt>
                <c:pt idx="72">
                  <c:v>5.1037699999999999</c:v>
                </c:pt>
                <c:pt idx="73">
                  <c:v>5.3104500000000003</c:v>
                </c:pt>
                <c:pt idx="74">
                  <c:v>5.1257999999999999</c:v>
                </c:pt>
                <c:pt idx="75">
                  <c:v>5.26037</c:v>
                </c:pt>
                <c:pt idx="76">
                  <c:v>0</c:v>
                </c:pt>
                <c:pt idx="77">
                  <c:v>0</c:v>
                </c:pt>
                <c:pt idx="78">
                  <c:v>0</c:v>
                </c:pt>
                <c:pt idx="79">
                  <c:v>0</c:v>
                </c:pt>
                <c:pt idx="80">
                  <c:v>0</c:v>
                </c:pt>
                <c:pt idx="81">
                  <c:v>0</c:v>
                </c:pt>
                <c:pt idx="82">
                  <c:v>0</c:v>
                </c:pt>
                <c:pt idx="83">
                  <c:v>3.2195399999999998</c:v>
                </c:pt>
                <c:pt idx="84">
                  <c:v>4.51241</c:v>
                </c:pt>
                <c:pt idx="85">
                  <c:v>7.2121599999999999</c:v>
                </c:pt>
                <c:pt idx="86">
                  <c:v>3.2894800000000002</c:v>
                </c:pt>
                <c:pt idx="87">
                  <c:v>2.8519000000000001</c:v>
                </c:pt>
                <c:pt idx="88">
                  <c:v>1.4444699999999999</c:v>
                </c:pt>
                <c:pt idx="89">
                  <c:v>0.71858</c:v>
                </c:pt>
                <c:pt idx="90">
                  <c:v>0</c:v>
                </c:pt>
                <c:pt idx="91">
                  <c:v>0</c:v>
                </c:pt>
                <c:pt idx="92">
                  <c:v>0</c:v>
                </c:pt>
                <c:pt idx="93">
                  <c:v>0</c:v>
                </c:pt>
                <c:pt idx="94">
                  <c:v>0</c:v>
                </c:pt>
                <c:pt idx="95">
                  <c:v>0</c:v>
                </c:pt>
                <c:pt idx="96">
                  <c:v>0</c:v>
                </c:pt>
                <c:pt idx="97">
                  <c:v>0</c:v>
                </c:pt>
                <c:pt idx="98">
                  <c:v>0.63095000000000001</c:v>
                </c:pt>
                <c:pt idx="99">
                  <c:v>2.3380899999999998</c:v>
                </c:pt>
                <c:pt idx="100">
                  <c:v>2.3009200000000001</c:v>
                </c:pt>
                <c:pt idx="101">
                  <c:v>5.2982500000000003</c:v>
                </c:pt>
                <c:pt idx="102">
                  <c:v>4.3640299999999996</c:v>
                </c:pt>
                <c:pt idx="103">
                  <c:v>2.32429</c:v>
                </c:pt>
                <c:pt idx="104">
                  <c:v>0</c:v>
                </c:pt>
                <c:pt idx="105">
                  <c:v>0</c:v>
                </c:pt>
                <c:pt idx="106">
                  <c:v>0</c:v>
                </c:pt>
                <c:pt idx="107">
                  <c:v>0</c:v>
                </c:pt>
                <c:pt idx="108">
                  <c:v>0</c:v>
                </c:pt>
                <c:pt idx="109">
                  <c:v>0</c:v>
                </c:pt>
                <c:pt idx="110">
                  <c:v>0</c:v>
                </c:pt>
                <c:pt idx="111">
                  <c:v>3.2922099999999999</c:v>
                </c:pt>
                <c:pt idx="112">
                  <c:v>2.2528800000000002</c:v>
                </c:pt>
                <c:pt idx="113">
                  <c:v>0</c:v>
                </c:pt>
                <c:pt idx="114">
                  <c:v>0</c:v>
                </c:pt>
                <c:pt idx="115">
                  <c:v>0.74212999999999996</c:v>
                </c:pt>
                <c:pt idx="116">
                  <c:v>2.6244000000000001</c:v>
                </c:pt>
                <c:pt idx="117">
                  <c:v>4.5505199999999997</c:v>
                </c:pt>
                <c:pt idx="118">
                  <c:v>3.1456</c:v>
                </c:pt>
                <c:pt idx="119">
                  <c:v>2.4156300000000002</c:v>
                </c:pt>
                <c:pt idx="120">
                  <c:v>2.9089800000000001</c:v>
                </c:pt>
                <c:pt idx="121">
                  <c:v>1.9250499999999999</c:v>
                </c:pt>
                <c:pt idx="122">
                  <c:v>0</c:v>
                </c:pt>
                <c:pt idx="123">
                  <c:v>0.73487999999999998</c:v>
                </c:pt>
                <c:pt idx="124">
                  <c:v>5.7125700000000004</c:v>
                </c:pt>
                <c:pt idx="125">
                  <c:v>14.37369</c:v>
                </c:pt>
                <c:pt idx="126">
                  <c:v>19.896999999999998</c:v>
                </c:pt>
                <c:pt idx="127">
                  <c:v>18.94407</c:v>
                </c:pt>
                <c:pt idx="128">
                  <c:v>15.682230000000001</c:v>
                </c:pt>
                <c:pt idx="129">
                  <c:v>16.782440000000001</c:v>
                </c:pt>
                <c:pt idx="130">
                  <c:v>17.804680000000001</c:v>
                </c:pt>
                <c:pt idx="131">
                  <c:v>24.15559</c:v>
                </c:pt>
                <c:pt idx="132">
                  <c:v>27.555879999999998</c:v>
                </c:pt>
                <c:pt idx="133">
                  <c:v>27.403369999999999</c:v>
                </c:pt>
                <c:pt idx="134">
                  <c:v>22.48771</c:v>
                </c:pt>
                <c:pt idx="135">
                  <c:v>18.459800000000001</c:v>
                </c:pt>
                <c:pt idx="136">
                  <c:v>17.091560000000001</c:v>
                </c:pt>
                <c:pt idx="137">
                  <c:v>18.38458</c:v>
                </c:pt>
                <c:pt idx="138">
                  <c:v>14.182130000000001</c:v>
                </c:pt>
                <c:pt idx="139">
                  <c:v>10.26718</c:v>
                </c:pt>
                <c:pt idx="140">
                  <c:v>9.0775100000000002</c:v>
                </c:pt>
                <c:pt idx="141">
                  <c:v>4.6579499999999996</c:v>
                </c:pt>
                <c:pt idx="142">
                  <c:v>4.8176399999999999</c:v>
                </c:pt>
                <c:pt idx="143">
                  <c:v>4.90001</c:v>
                </c:pt>
                <c:pt idx="144">
                  <c:v>6.1289800000000003</c:v>
                </c:pt>
                <c:pt idx="145">
                  <c:v>4.88368</c:v>
                </c:pt>
                <c:pt idx="146">
                  <c:v>6.94787</c:v>
                </c:pt>
                <c:pt idx="147">
                  <c:v>4.76227</c:v>
                </c:pt>
                <c:pt idx="148">
                  <c:v>7.3074300000000001</c:v>
                </c:pt>
                <c:pt idx="149">
                  <c:v>5.7401900000000001</c:v>
                </c:pt>
                <c:pt idx="150">
                  <c:v>10.75441</c:v>
                </c:pt>
                <c:pt idx="151">
                  <c:v>12.631489999999999</c:v>
                </c:pt>
                <c:pt idx="152">
                  <c:v>12.72691</c:v>
                </c:pt>
                <c:pt idx="153">
                  <c:v>1.8792900000000001</c:v>
                </c:pt>
                <c:pt idx="154">
                  <c:v>8.9399999999999993E-2</c:v>
                </c:pt>
                <c:pt idx="155">
                  <c:v>0.74402000000000001</c:v>
                </c:pt>
                <c:pt idx="156">
                  <c:v>0</c:v>
                </c:pt>
                <c:pt idx="157">
                  <c:v>0.55732000000000004</c:v>
                </c:pt>
                <c:pt idx="158">
                  <c:v>0</c:v>
                </c:pt>
                <c:pt idx="159">
                  <c:v>1.99793</c:v>
                </c:pt>
                <c:pt idx="160">
                  <c:v>4.8633199999999999</c:v>
                </c:pt>
                <c:pt idx="161">
                  <c:v>7.7030099999999999</c:v>
                </c:pt>
                <c:pt idx="162">
                  <c:v>8.2621199999999995</c:v>
                </c:pt>
                <c:pt idx="163">
                  <c:v>6.4990000000000006</c:v>
                </c:pt>
                <c:pt idx="164">
                  <c:v>6.66106</c:v>
                </c:pt>
                <c:pt idx="165">
                  <c:v>12.577680000000001</c:v>
                </c:pt>
                <c:pt idx="166">
                  <c:v>11.47034</c:v>
                </c:pt>
                <c:pt idx="167">
                  <c:v>13.684130000000001</c:v>
                </c:pt>
                <c:pt idx="168">
                  <c:v>13.06528</c:v>
                </c:pt>
                <c:pt idx="169">
                  <c:v>10.009110000000002</c:v>
                </c:pt>
                <c:pt idx="170">
                  <c:v>8.9954599999999996</c:v>
                </c:pt>
                <c:pt idx="171">
                  <c:v>10.507379999999999</c:v>
                </c:pt>
                <c:pt idx="172">
                  <c:v>10.484170000000001</c:v>
                </c:pt>
                <c:pt idx="173">
                  <c:v>19.74614</c:v>
                </c:pt>
                <c:pt idx="174">
                  <c:v>26.918009999999999</c:v>
                </c:pt>
                <c:pt idx="175">
                  <c:v>14.94439</c:v>
                </c:pt>
                <c:pt idx="176">
                  <c:v>16.788800000000002</c:v>
                </c:pt>
                <c:pt idx="177">
                  <c:v>18.23011</c:v>
                </c:pt>
                <c:pt idx="178">
                  <c:v>12.627310000000001</c:v>
                </c:pt>
                <c:pt idx="179">
                  <c:v>12.169129999999999</c:v>
                </c:pt>
                <c:pt idx="180">
                  <c:v>11.363910000000001</c:v>
                </c:pt>
                <c:pt idx="181">
                  <c:v>13.479469999999999</c:v>
                </c:pt>
              </c:numCache>
            </c:numRef>
          </c:val>
          <c:smooth val="0"/>
          <c:extLst>
            <c:ext xmlns:c16="http://schemas.microsoft.com/office/drawing/2014/chart" uri="{C3380CC4-5D6E-409C-BE32-E72D297353CC}">
              <c16:uniqueId val="{00000000-BB87-4638-82CD-E86EF7AB6BCD}"/>
            </c:ext>
          </c:extLst>
        </c:ser>
        <c:dLbls>
          <c:showLegendKey val="0"/>
          <c:showVal val="0"/>
          <c:showCatName val="0"/>
          <c:showSerName val="0"/>
          <c:showPercent val="0"/>
          <c:showBubbleSize val="0"/>
        </c:dLbls>
        <c:marker val="1"/>
        <c:smooth val="0"/>
        <c:axId val="526990176"/>
        <c:axId val="526989696"/>
      </c:lineChart>
      <c:lineChart>
        <c:grouping val="standard"/>
        <c:varyColors val="0"/>
        <c:ser>
          <c:idx val="1"/>
          <c:order val="1"/>
          <c:tx>
            <c:strRef>
              <c:f>'Flexible Supply Figure 7 &amp; 8'!$BG$6</c:f>
              <c:strCache>
                <c:ptCount val="1"/>
                <c:pt idx="0">
                  <c:v>NBP-TTF DA Spread</c:v>
                </c:pt>
              </c:strCache>
            </c:strRef>
          </c:tx>
          <c:spPr>
            <a:ln w="28575" cap="rnd">
              <a:solidFill>
                <a:schemeClr val="accent2"/>
              </a:solidFill>
              <a:round/>
            </a:ln>
            <a:effectLst/>
          </c:spPr>
          <c:marker>
            <c:symbol val="none"/>
          </c:marker>
          <c:cat>
            <c:numRef>
              <c:f>'Flexible Supply Figure 7 &amp; 8'!$BE$7:$BE$188</c:f>
              <c:numCache>
                <c:formatCode>d\-mmm</c:formatCode>
                <c:ptCount val="182"/>
                <c:pt idx="0">
                  <c:v>45931</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pt idx="92">
                  <c:v>46023</c:v>
                </c:pt>
                <c:pt idx="93">
                  <c:v>46024</c:v>
                </c:pt>
                <c:pt idx="94">
                  <c:v>46025</c:v>
                </c:pt>
                <c:pt idx="95">
                  <c:v>46026</c:v>
                </c:pt>
                <c:pt idx="96">
                  <c:v>46027</c:v>
                </c:pt>
                <c:pt idx="97">
                  <c:v>46028</c:v>
                </c:pt>
                <c:pt idx="98">
                  <c:v>46029</c:v>
                </c:pt>
                <c:pt idx="99">
                  <c:v>46030</c:v>
                </c:pt>
                <c:pt idx="100">
                  <c:v>46031</c:v>
                </c:pt>
                <c:pt idx="101">
                  <c:v>46032</c:v>
                </c:pt>
                <c:pt idx="102">
                  <c:v>46033</c:v>
                </c:pt>
                <c:pt idx="103">
                  <c:v>46034</c:v>
                </c:pt>
                <c:pt idx="104">
                  <c:v>46035</c:v>
                </c:pt>
                <c:pt idx="105">
                  <c:v>46036</c:v>
                </c:pt>
                <c:pt idx="106">
                  <c:v>46037</c:v>
                </c:pt>
                <c:pt idx="107">
                  <c:v>46038</c:v>
                </c:pt>
                <c:pt idx="108">
                  <c:v>46039</c:v>
                </c:pt>
                <c:pt idx="109">
                  <c:v>46040</c:v>
                </c:pt>
                <c:pt idx="110">
                  <c:v>46041</c:v>
                </c:pt>
                <c:pt idx="111">
                  <c:v>46042</c:v>
                </c:pt>
                <c:pt idx="112">
                  <c:v>46043</c:v>
                </c:pt>
                <c:pt idx="113">
                  <c:v>46044</c:v>
                </c:pt>
                <c:pt idx="114">
                  <c:v>46045</c:v>
                </c:pt>
                <c:pt idx="115">
                  <c:v>46046</c:v>
                </c:pt>
                <c:pt idx="116">
                  <c:v>46047</c:v>
                </c:pt>
                <c:pt idx="117">
                  <c:v>46048</c:v>
                </c:pt>
                <c:pt idx="118">
                  <c:v>46049</c:v>
                </c:pt>
                <c:pt idx="119">
                  <c:v>46050</c:v>
                </c:pt>
                <c:pt idx="120">
                  <c:v>46051</c:v>
                </c:pt>
                <c:pt idx="121">
                  <c:v>46052</c:v>
                </c:pt>
                <c:pt idx="122">
                  <c:v>46053</c:v>
                </c:pt>
                <c:pt idx="123">
                  <c:v>46054</c:v>
                </c:pt>
                <c:pt idx="124">
                  <c:v>46055</c:v>
                </c:pt>
                <c:pt idx="125">
                  <c:v>46056</c:v>
                </c:pt>
                <c:pt idx="126">
                  <c:v>46057</c:v>
                </c:pt>
                <c:pt idx="127">
                  <c:v>46058</c:v>
                </c:pt>
                <c:pt idx="128">
                  <c:v>46059</c:v>
                </c:pt>
                <c:pt idx="129">
                  <c:v>46060</c:v>
                </c:pt>
                <c:pt idx="130">
                  <c:v>46061</c:v>
                </c:pt>
                <c:pt idx="131">
                  <c:v>46062</c:v>
                </c:pt>
                <c:pt idx="132">
                  <c:v>46063</c:v>
                </c:pt>
                <c:pt idx="133">
                  <c:v>46064</c:v>
                </c:pt>
                <c:pt idx="134">
                  <c:v>46065</c:v>
                </c:pt>
                <c:pt idx="135">
                  <c:v>46066</c:v>
                </c:pt>
                <c:pt idx="136">
                  <c:v>46067</c:v>
                </c:pt>
                <c:pt idx="137">
                  <c:v>46068</c:v>
                </c:pt>
                <c:pt idx="138">
                  <c:v>46069</c:v>
                </c:pt>
                <c:pt idx="139">
                  <c:v>46070</c:v>
                </c:pt>
                <c:pt idx="140">
                  <c:v>46071</c:v>
                </c:pt>
                <c:pt idx="141">
                  <c:v>46072</c:v>
                </c:pt>
                <c:pt idx="142">
                  <c:v>46073</c:v>
                </c:pt>
                <c:pt idx="143">
                  <c:v>46074</c:v>
                </c:pt>
                <c:pt idx="144">
                  <c:v>46075</c:v>
                </c:pt>
                <c:pt idx="145">
                  <c:v>46076</c:v>
                </c:pt>
                <c:pt idx="146">
                  <c:v>46077</c:v>
                </c:pt>
                <c:pt idx="147">
                  <c:v>46078</c:v>
                </c:pt>
                <c:pt idx="148">
                  <c:v>46079</c:v>
                </c:pt>
                <c:pt idx="149">
                  <c:v>46080</c:v>
                </c:pt>
                <c:pt idx="150">
                  <c:v>46081</c:v>
                </c:pt>
                <c:pt idx="151">
                  <c:v>46082</c:v>
                </c:pt>
                <c:pt idx="152">
                  <c:v>46083</c:v>
                </c:pt>
                <c:pt idx="153">
                  <c:v>46084</c:v>
                </c:pt>
                <c:pt idx="154">
                  <c:v>46085</c:v>
                </c:pt>
                <c:pt idx="155">
                  <c:v>46086</c:v>
                </c:pt>
                <c:pt idx="156">
                  <c:v>46087</c:v>
                </c:pt>
                <c:pt idx="157">
                  <c:v>46088</c:v>
                </c:pt>
                <c:pt idx="158">
                  <c:v>46089</c:v>
                </c:pt>
                <c:pt idx="159">
                  <c:v>46090</c:v>
                </c:pt>
                <c:pt idx="160">
                  <c:v>46091</c:v>
                </c:pt>
                <c:pt idx="161">
                  <c:v>46092</c:v>
                </c:pt>
                <c:pt idx="162">
                  <c:v>46093</c:v>
                </c:pt>
                <c:pt idx="163">
                  <c:v>46094</c:v>
                </c:pt>
                <c:pt idx="164">
                  <c:v>46095</c:v>
                </c:pt>
                <c:pt idx="165">
                  <c:v>46096</c:v>
                </c:pt>
                <c:pt idx="166">
                  <c:v>46097</c:v>
                </c:pt>
                <c:pt idx="167">
                  <c:v>46098</c:v>
                </c:pt>
                <c:pt idx="168">
                  <c:v>46099</c:v>
                </c:pt>
                <c:pt idx="169">
                  <c:v>46100</c:v>
                </c:pt>
                <c:pt idx="170">
                  <c:v>46101</c:v>
                </c:pt>
                <c:pt idx="171">
                  <c:v>46102</c:v>
                </c:pt>
                <c:pt idx="172">
                  <c:v>46103</c:v>
                </c:pt>
                <c:pt idx="173">
                  <c:v>46104</c:v>
                </c:pt>
                <c:pt idx="174">
                  <c:v>46105</c:v>
                </c:pt>
                <c:pt idx="175">
                  <c:v>46106</c:v>
                </c:pt>
                <c:pt idx="176">
                  <c:v>46107</c:v>
                </c:pt>
                <c:pt idx="177">
                  <c:v>46108</c:v>
                </c:pt>
                <c:pt idx="178">
                  <c:v>46109</c:v>
                </c:pt>
                <c:pt idx="179">
                  <c:v>46110</c:v>
                </c:pt>
                <c:pt idx="180">
                  <c:v>46111</c:v>
                </c:pt>
                <c:pt idx="181">
                  <c:v>46112</c:v>
                </c:pt>
              </c:numCache>
            </c:numRef>
          </c:cat>
          <c:val>
            <c:numRef>
              <c:f>'Flexible Supply Figure 7 &amp; 8'!$BG$7:$BG$188</c:f>
              <c:numCache>
                <c:formatCode>General</c:formatCode>
                <c:ptCount val="182"/>
                <c:pt idx="0">
                  <c:v>-5.9655000000000058</c:v>
                </c:pt>
                <c:pt idx="1">
                  <c:v>-10.506999999999991</c:v>
                </c:pt>
                <c:pt idx="2">
                  <c:v>-7.8474999999999966</c:v>
                </c:pt>
                <c:pt idx="3">
                  <c:v>-7.8474999999999966</c:v>
                </c:pt>
                <c:pt idx="4">
                  <c:v>-7.8474999999999966</c:v>
                </c:pt>
                <c:pt idx="5">
                  <c:v>-1.046999999999997</c:v>
                </c:pt>
                <c:pt idx="6">
                  <c:v>4.4499999999999318E-2</c:v>
                </c:pt>
                <c:pt idx="7">
                  <c:v>3.6500000000003752E-2</c:v>
                </c:pt>
                <c:pt idx="8">
                  <c:v>-7.4999999999931788E-3</c:v>
                </c:pt>
                <c:pt idx="9">
                  <c:v>-1.6850000000000023</c:v>
                </c:pt>
                <c:pt idx="10">
                  <c:v>-1.6850000000000023</c:v>
                </c:pt>
                <c:pt idx="11">
                  <c:v>-1.6850000000000023</c:v>
                </c:pt>
                <c:pt idx="12">
                  <c:v>-2.5180000000000007</c:v>
                </c:pt>
                <c:pt idx="13">
                  <c:v>-1.4060000000000059</c:v>
                </c:pt>
                <c:pt idx="14">
                  <c:v>-1.2104999999999961</c:v>
                </c:pt>
                <c:pt idx="15">
                  <c:v>-1.5585000000000093</c:v>
                </c:pt>
                <c:pt idx="16">
                  <c:v>-2.2210000000000036</c:v>
                </c:pt>
                <c:pt idx="17">
                  <c:v>-2.2210000000000036</c:v>
                </c:pt>
                <c:pt idx="18">
                  <c:v>-2.2210000000000036</c:v>
                </c:pt>
                <c:pt idx="19">
                  <c:v>-2.6574999999999989</c:v>
                </c:pt>
                <c:pt idx="20">
                  <c:v>-5.1694999999999993</c:v>
                </c:pt>
                <c:pt idx="21">
                  <c:v>-4.804000000000002</c:v>
                </c:pt>
                <c:pt idx="22">
                  <c:v>-5.0899999999999892</c:v>
                </c:pt>
                <c:pt idx="23">
                  <c:v>-3.6925000000000097</c:v>
                </c:pt>
                <c:pt idx="24">
                  <c:v>-3.6925000000000097</c:v>
                </c:pt>
                <c:pt idx="25">
                  <c:v>-3.6925000000000097</c:v>
                </c:pt>
                <c:pt idx="26">
                  <c:v>-4.4994999999999976</c:v>
                </c:pt>
                <c:pt idx="27">
                  <c:v>-4.0175000000000125</c:v>
                </c:pt>
                <c:pt idx="28">
                  <c:v>-3.1975000000000051</c:v>
                </c:pt>
                <c:pt idx="29">
                  <c:v>-5.2235000000000014</c:v>
                </c:pt>
                <c:pt idx="30">
                  <c:v>-4.4624999999999915</c:v>
                </c:pt>
                <c:pt idx="31">
                  <c:v>-4.4624999999999915</c:v>
                </c:pt>
                <c:pt idx="32">
                  <c:v>-4.4624999999999915</c:v>
                </c:pt>
                <c:pt idx="33">
                  <c:v>-5.2950000000000017</c:v>
                </c:pt>
                <c:pt idx="34">
                  <c:v>-3.9495000000000005</c:v>
                </c:pt>
                <c:pt idx="35">
                  <c:v>-4.0994999999999919</c:v>
                </c:pt>
                <c:pt idx="36">
                  <c:v>-5.6919999999999931</c:v>
                </c:pt>
                <c:pt idx="37">
                  <c:v>-4.2069999999999936</c:v>
                </c:pt>
                <c:pt idx="38">
                  <c:v>-4.2069999999999936</c:v>
                </c:pt>
                <c:pt idx="39">
                  <c:v>-4.2069999999999936</c:v>
                </c:pt>
                <c:pt idx="40">
                  <c:v>-7.5460000000000065</c:v>
                </c:pt>
                <c:pt idx="41">
                  <c:v>-14.117999999999995</c:v>
                </c:pt>
                <c:pt idx="42">
                  <c:v>-10.162999999999997</c:v>
                </c:pt>
                <c:pt idx="43">
                  <c:v>-9.5144999999999982</c:v>
                </c:pt>
                <c:pt idx="44">
                  <c:v>-0.35150000000000148</c:v>
                </c:pt>
                <c:pt idx="45">
                  <c:v>-0.35150000000000148</c:v>
                </c:pt>
                <c:pt idx="46">
                  <c:v>-0.35150000000000148</c:v>
                </c:pt>
                <c:pt idx="47">
                  <c:v>1.0845000000000056</c:v>
                </c:pt>
                <c:pt idx="48">
                  <c:v>1.2220000000000084</c:v>
                </c:pt>
                <c:pt idx="49">
                  <c:v>1.9775000000000063</c:v>
                </c:pt>
                <c:pt idx="50">
                  <c:v>0.61400000000000432</c:v>
                </c:pt>
                <c:pt idx="51">
                  <c:v>0.60199999999998965</c:v>
                </c:pt>
                <c:pt idx="52">
                  <c:v>0.60199999999998965</c:v>
                </c:pt>
                <c:pt idx="53">
                  <c:v>0.60199999999998965</c:v>
                </c:pt>
                <c:pt idx="54">
                  <c:v>7.7000000000012392E-2</c:v>
                </c:pt>
                <c:pt idx="55">
                  <c:v>0.52049999999999841</c:v>
                </c:pt>
                <c:pt idx="56">
                  <c:v>-0.28549999999999898</c:v>
                </c:pt>
                <c:pt idx="57">
                  <c:v>0.73249999999998749</c:v>
                </c:pt>
                <c:pt idx="58">
                  <c:v>0.45949999999999136</c:v>
                </c:pt>
                <c:pt idx="59">
                  <c:v>0.45949999999999136</c:v>
                </c:pt>
                <c:pt idx="60">
                  <c:v>0.45949999999999136</c:v>
                </c:pt>
                <c:pt idx="61">
                  <c:v>-0.36899999999999977</c:v>
                </c:pt>
                <c:pt idx="62">
                  <c:v>-0.33549999999999613</c:v>
                </c:pt>
                <c:pt idx="63">
                  <c:v>-0.36950000000000216</c:v>
                </c:pt>
                <c:pt idx="64">
                  <c:v>-1.4185000000000088</c:v>
                </c:pt>
                <c:pt idx="65">
                  <c:v>-1.0785000000000053</c:v>
                </c:pt>
                <c:pt idx="66">
                  <c:v>-1.0785000000000053</c:v>
                </c:pt>
                <c:pt idx="67">
                  <c:v>-1.0785000000000053</c:v>
                </c:pt>
                <c:pt idx="68">
                  <c:v>-1.0374999999999943</c:v>
                </c:pt>
                <c:pt idx="69">
                  <c:v>-0.70499999999999829</c:v>
                </c:pt>
                <c:pt idx="70">
                  <c:v>-0.91700000000000159</c:v>
                </c:pt>
                <c:pt idx="71">
                  <c:v>-1.2569999999999908</c:v>
                </c:pt>
                <c:pt idx="72">
                  <c:v>-0.43349999999999511</c:v>
                </c:pt>
                <c:pt idx="73">
                  <c:v>-0.43349999999999511</c:v>
                </c:pt>
                <c:pt idx="74">
                  <c:v>-0.43349999999999511</c:v>
                </c:pt>
                <c:pt idx="75">
                  <c:v>0.74800000000000466</c:v>
                </c:pt>
                <c:pt idx="76">
                  <c:v>-0.66300000000001091</c:v>
                </c:pt>
                <c:pt idx="77">
                  <c:v>0.70000000000000284</c:v>
                </c:pt>
                <c:pt idx="78">
                  <c:v>1.0379999999999967</c:v>
                </c:pt>
                <c:pt idx="79">
                  <c:v>0.75300000000000011</c:v>
                </c:pt>
                <c:pt idx="80">
                  <c:v>0.75300000000000011</c:v>
                </c:pt>
                <c:pt idx="81">
                  <c:v>0.75300000000000011</c:v>
                </c:pt>
                <c:pt idx="82">
                  <c:v>-0.15700000000001069</c:v>
                </c:pt>
                <c:pt idx="83">
                  <c:v>-0.47700000000000387</c:v>
                </c:pt>
                <c:pt idx="84">
                  <c:v>0.82399999999999807</c:v>
                </c:pt>
                <c:pt idx="85">
                  <c:v>0.82399999999999807</c:v>
                </c:pt>
                <c:pt idx="86">
                  <c:v>0.82399999999999807</c:v>
                </c:pt>
                <c:pt idx="87">
                  <c:v>0.82399999999999807</c:v>
                </c:pt>
                <c:pt idx="88">
                  <c:v>0.82399999999999807</c:v>
                </c:pt>
                <c:pt idx="89">
                  <c:v>2.3744999999999976</c:v>
                </c:pt>
                <c:pt idx="90">
                  <c:v>3.5455000000000041</c:v>
                </c:pt>
                <c:pt idx="91">
                  <c:v>3.0854999999999961</c:v>
                </c:pt>
                <c:pt idx="92">
                  <c:v>3.0854999999999961</c:v>
                </c:pt>
                <c:pt idx="93">
                  <c:v>3.0065000000000026</c:v>
                </c:pt>
                <c:pt idx="94">
                  <c:v>3.0065000000000026</c:v>
                </c:pt>
                <c:pt idx="95">
                  <c:v>3.0065000000000026</c:v>
                </c:pt>
                <c:pt idx="96">
                  <c:v>3.5559999999999974</c:v>
                </c:pt>
                <c:pt idx="97">
                  <c:v>2.5395000000000039</c:v>
                </c:pt>
                <c:pt idx="98">
                  <c:v>2.652000000000001</c:v>
                </c:pt>
                <c:pt idx="99">
                  <c:v>1.7139999999999986</c:v>
                </c:pt>
                <c:pt idx="100">
                  <c:v>-0.56800000000001205</c:v>
                </c:pt>
                <c:pt idx="101">
                  <c:v>-0.56800000000001205</c:v>
                </c:pt>
                <c:pt idx="102">
                  <c:v>-0.56800000000001205</c:v>
                </c:pt>
                <c:pt idx="103">
                  <c:v>2.2150000000000034</c:v>
                </c:pt>
                <c:pt idx="104">
                  <c:v>4.2349999999999994</c:v>
                </c:pt>
                <c:pt idx="105">
                  <c:v>3.9839999999999947</c:v>
                </c:pt>
                <c:pt idx="106">
                  <c:v>4.3790000000000049</c:v>
                </c:pt>
                <c:pt idx="107">
                  <c:v>2.1020000000000039</c:v>
                </c:pt>
                <c:pt idx="108">
                  <c:v>2.1020000000000039</c:v>
                </c:pt>
                <c:pt idx="109">
                  <c:v>2.1020000000000039</c:v>
                </c:pt>
                <c:pt idx="110">
                  <c:v>0.85850000000000648</c:v>
                </c:pt>
                <c:pt idx="111">
                  <c:v>-0.4339999999999975</c:v>
                </c:pt>
                <c:pt idx="112">
                  <c:v>2.0720000000000027</c:v>
                </c:pt>
                <c:pt idx="113">
                  <c:v>2.0409999999999968</c:v>
                </c:pt>
                <c:pt idx="114">
                  <c:v>5.6499999999999773E-2</c:v>
                </c:pt>
                <c:pt idx="115">
                  <c:v>5.6499999999999773E-2</c:v>
                </c:pt>
                <c:pt idx="116">
                  <c:v>5.6499999999999773E-2</c:v>
                </c:pt>
                <c:pt idx="117">
                  <c:v>-1.8930000000000007</c:v>
                </c:pt>
                <c:pt idx="118">
                  <c:v>0.92950000000000443</c:v>
                </c:pt>
                <c:pt idx="119">
                  <c:v>-0.19899999999999807</c:v>
                </c:pt>
                <c:pt idx="120">
                  <c:v>-0.26099999999999568</c:v>
                </c:pt>
                <c:pt idx="121">
                  <c:v>-0.90449999999999875</c:v>
                </c:pt>
                <c:pt idx="122">
                  <c:v>-0.90449999999999875</c:v>
                </c:pt>
                <c:pt idx="123">
                  <c:v>-0.90449999999999875</c:v>
                </c:pt>
                <c:pt idx="124">
                  <c:v>-2.3319999999999936</c:v>
                </c:pt>
                <c:pt idx="125">
                  <c:v>-4.0884999999999962</c:v>
                </c:pt>
                <c:pt idx="126">
                  <c:v>-4.5995000000000061</c:v>
                </c:pt>
                <c:pt idx="127">
                  <c:v>-3.0504999999999995</c:v>
                </c:pt>
                <c:pt idx="128">
                  <c:v>-4.8880000000000052</c:v>
                </c:pt>
                <c:pt idx="129">
                  <c:v>-4.8880000000000052</c:v>
                </c:pt>
                <c:pt idx="130">
                  <c:v>-4.8880000000000052</c:v>
                </c:pt>
                <c:pt idx="131">
                  <c:v>-6.0310000000000059</c:v>
                </c:pt>
                <c:pt idx="132">
                  <c:v>-4.554000000000002</c:v>
                </c:pt>
                <c:pt idx="133">
                  <c:v>-3.6289999999999907</c:v>
                </c:pt>
                <c:pt idx="134">
                  <c:v>-2.5485000000000042</c:v>
                </c:pt>
                <c:pt idx="135">
                  <c:v>-4.9525000000000006</c:v>
                </c:pt>
                <c:pt idx="136">
                  <c:v>-4.9525000000000006</c:v>
                </c:pt>
                <c:pt idx="137">
                  <c:v>-4.9525000000000006</c:v>
                </c:pt>
                <c:pt idx="138">
                  <c:v>-4.9359999999999928</c:v>
                </c:pt>
                <c:pt idx="139">
                  <c:v>-3.5849999999999937</c:v>
                </c:pt>
                <c:pt idx="140">
                  <c:v>-2.1935000000000002</c:v>
                </c:pt>
                <c:pt idx="141">
                  <c:v>-2.5024999999999977</c:v>
                </c:pt>
                <c:pt idx="142">
                  <c:v>-2.686000000000007</c:v>
                </c:pt>
                <c:pt idx="143">
                  <c:v>-2.686000000000007</c:v>
                </c:pt>
                <c:pt idx="144">
                  <c:v>-2.686000000000007</c:v>
                </c:pt>
                <c:pt idx="145">
                  <c:v>-4.5370000000000061</c:v>
                </c:pt>
                <c:pt idx="146">
                  <c:v>-3.7484999999999928</c:v>
                </c:pt>
                <c:pt idx="147">
                  <c:v>-4.7775000000000034</c:v>
                </c:pt>
                <c:pt idx="148">
                  <c:v>-3.7434999999999974</c:v>
                </c:pt>
                <c:pt idx="149">
                  <c:v>-4.5955000000000013</c:v>
                </c:pt>
                <c:pt idx="150">
                  <c:v>-4.5955000000000013</c:v>
                </c:pt>
                <c:pt idx="151">
                  <c:v>-4.5955000000000013</c:v>
                </c:pt>
                <c:pt idx="152">
                  <c:v>-1.090999999999994</c:v>
                </c:pt>
                <c:pt idx="153">
                  <c:v>2.7259999999999991</c:v>
                </c:pt>
                <c:pt idx="154">
                  <c:v>3.4599999999999937</c:v>
                </c:pt>
                <c:pt idx="155">
                  <c:v>3.167500000000004</c:v>
                </c:pt>
                <c:pt idx="156">
                  <c:v>1.7229999999999848</c:v>
                </c:pt>
                <c:pt idx="157">
                  <c:v>1.7229999999999848</c:v>
                </c:pt>
                <c:pt idx="158">
                  <c:v>1.7229999999999848</c:v>
                </c:pt>
                <c:pt idx="159">
                  <c:v>-1.375</c:v>
                </c:pt>
                <c:pt idx="160">
                  <c:v>-1.1924999999999955</c:v>
                </c:pt>
                <c:pt idx="161">
                  <c:v>-1.2630000000000052</c:v>
                </c:pt>
                <c:pt idx="162">
                  <c:v>-0.98650000000000659</c:v>
                </c:pt>
                <c:pt idx="163">
                  <c:v>-2.1724999999999994</c:v>
                </c:pt>
                <c:pt idx="164">
                  <c:v>-2.1724999999999994</c:v>
                </c:pt>
                <c:pt idx="165">
                  <c:v>-2.1724999999999994</c:v>
                </c:pt>
                <c:pt idx="166">
                  <c:v>-4.970499999999987</c:v>
                </c:pt>
                <c:pt idx="167">
                  <c:v>-2.1119999999999948</c:v>
                </c:pt>
                <c:pt idx="168">
                  <c:v>-1.2915000000000134</c:v>
                </c:pt>
                <c:pt idx="169">
                  <c:v>-0.70300000000000296</c:v>
                </c:pt>
                <c:pt idx="170">
                  <c:v>-0.53700000000000614</c:v>
                </c:pt>
                <c:pt idx="171">
                  <c:v>-0.53700000000000614</c:v>
                </c:pt>
                <c:pt idx="172">
                  <c:v>-0.53700000000000614</c:v>
                </c:pt>
                <c:pt idx="173">
                  <c:v>-3.5995000000000061</c:v>
                </c:pt>
                <c:pt idx="174">
                  <c:v>-1.9609999999999843</c:v>
                </c:pt>
                <c:pt idx="175">
                  <c:v>-3.6610000000000014</c:v>
                </c:pt>
                <c:pt idx="176">
                  <c:v>-3.7504999999999882</c:v>
                </c:pt>
                <c:pt idx="177">
                  <c:v>-4.3035000000000139</c:v>
                </c:pt>
                <c:pt idx="178">
                  <c:v>-4.3035000000000139</c:v>
                </c:pt>
                <c:pt idx="179">
                  <c:v>-4.3035000000000139</c:v>
                </c:pt>
                <c:pt idx="180">
                  <c:v>-4.6194999999999879</c:v>
                </c:pt>
                <c:pt idx="181">
                  <c:v>-4.8584999999999923</c:v>
                </c:pt>
              </c:numCache>
            </c:numRef>
          </c:val>
          <c:smooth val="0"/>
          <c:extLst>
            <c:ext xmlns:c16="http://schemas.microsoft.com/office/drawing/2014/chart" uri="{C3380CC4-5D6E-409C-BE32-E72D297353CC}">
              <c16:uniqueId val="{00000001-BB87-4638-82CD-E86EF7AB6BCD}"/>
            </c:ext>
          </c:extLst>
        </c:ser>
        <c:dLbls>
          <c:showLegendKey val="0"/>
          <c:showVal val="0"/>
          <c:showCatName val="0"/>
          <c:showSerName val="0"/>
          <c:showPercent val="0"/>
          <c:showBubbleSize val="0"/>
        </c:dLbls>
        <c:marker val="1"/>
        <c:smooth val="0"/>
        <c:axId val="947469712"/>
        <c:axId val="947452912"/>
      </c:lineChart>
      <c:dateAx>
        <c:axId val="526990176"/>
        <c:scaling>
          <c:orientation val="minMax"/>
        </c:scaling>
        <c:delete val="0"/>
        <c:axPos val="b"/>
        <c:numFmt formatCode="d\-m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6989696"/>
        <c:crosses val="autoZero"/>
        <c:auto val="1"/>
        <c:lblOffset val="100"/>
        <c:baseTimeUnit val="days"/>
      </c:dateAx>
      <c:valAx>
        <c:axId val="5269896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mcm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6990176"/>
        <c:crosses val="autoZero"/>
        <c:crossBetween val="between"/>
        <c:majorUnit val="10"/>
      </c:valAx>
      <c:valAx>
        <c:axId val="947452912"/>
        <c:scaling>
          <c:orientation val="minMax"/>
          <c:max val="1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p/th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7469712"/>
        <c:crosses val="max"/>
        <c:crossBetween val="between"/>
      </c:valAx>
      <c:dateAx>
        <c:axId val="947469712"/>
        <c:scaling>
          <c:orientation val="minMax"/>
        </c:scaling>
        <c:delete val="1"/>
        <c:axPos val="b"/>
        <c:numFmt formatCode="d\-mmm" sourceLinked="1"/>
        <c:majorTickMark val="out"/>
        <c:minorTickMark val="none"/>
        <c:tickLblPos val="nextTo"/>
        <c:crossAx val="947452912"/>
        <c:crosses val="autoZero"/>
        <c:auto val="1"/>
        <c:lblOffset val="100"/>
        <c:baseTimeUnit val="days"/>
      </c:date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Tenorite" panose="00000500000000000000" pitchFamily="2" charset="0"/>
                <a:ea typeface="+mn-ea"/>
                <a:cs typeface="+mn-cs"/>
              </a:defRPr>
            </a:pPr>
            <a:r>
              <a:rPr lang="en-GB" sz="1000" b="0" i="0" u="none" strike="noStrike" baseline="0">
                <a:effectLst/>
                <a:latin typeface="Tenorite" panose="00000500000000000000" pitchFamily="2" charset="0"/>
              </a:rPr>
              <a:t>No. LNG deliveries into GB over the last two winters </a:t>
            </a:r>
            <a:endParaRPr lang="en-GB" sz="1000">
              <a:latin typeface="Tenorite" panose="00000500000000000000" pitchFamily="2" charset="0"/>
            </a:endParaRP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Tenorite" panose="00000500000000000000" pitchFamily="2" charset="0"/>
              <a:ea typeface="+mn-ea"/>
              <a:cs typeface="+mn-cs"/>
            </a:defRPr>
          </a:pPr>
          <a:endParaRPr lang="en-GB"/>
        </a:p>
      </c:txPr>
    </c:title>
    <c:autoTitleDeleted val="0"/>
    <c:plotArea>
      <c:layout/>
      <c:barChart>
        <c:barDir val="col"/>
        <c:grouping val="clustered"/>
        <c:varyColors val="0"/>
        <c:ser>
          <c:idx val="0"/>
          <c:order val="0"/>
          <c:tx>
            <c:strRef>
              <c:f>'Flexible Supply Figure 7 &amp; 8'!$J$27</c:f>
              <c:strCache>
                <c:ptCount val="1"/>
                <c:pt idx="0">
                  <c:v>2024/25</c:v>
                </c:pt>
              </c:strCache>
            </c:strRef>
          </c:tx>
          <c:spPr>
            <a:solidFill>
              <a:srgbClr val="00B0F0"/>
            </a:solidFill>
            <a:ln>
              <a:noFill/>
            </a:ln>
            <a:effectLst/>
          </c:spPr>
          <c:invertIfNegative val="0"/>
          <c:cat>
            <c:strRef>
              <c:f>'Flexible Supply Figure 7 &amp; 8'!$K$26:$P$26</c:f>
              <c:strCache>
                <c:ptCount val="6"/>
                <c:pt idx="0">
                  <c:v>October</c:v>
                </c:pt>
                <c:pt idx="1">
                  <c:v>November</c:v>
                </c:pt>
                <c:pt idx="2">
                  <c:v>December</c:v>
                </c:pt>
                <c:pt idx="3">
                  <c:v>January</c:v>
                </c:pt>
                <c:pt idx="4">
                  <c:v>February</c:v>
                </c:pt>
                <c:pt idx="5">
                  <c:v>March</c:v>
                </c:pt>
              </c:strCache>
            </c:strRef>
          </c:cat>
          <c:val>
            <c:numRef>
              <c:f>'Flexible Supply Figure 7 &amp; 8'!$K$27:$P$27</c:f>
              <c:numCache>
                <c:formatCode>General</c:formatCode>
                <c:ptCount val="6"/>
                <c:pt idx="0">
                  <c:v>5</c:v>
                </c:pt>
                <c:pt idx="1">
                  <c:v>12</c:v>
                </c:pt>
                <c:pt idx="2">
                  <c:v>22</c:v>
                </c:pt>
                <c:pt idx="3">
                  <c:v>21</c:v>
                </c:pt>
                <c:pt idx="4">
                  <c:v>25</c:v>
                </c:pt>
                <c:pt idx="5">
                  <c:v>22</c:v>
                </c:pt>
              </c:numCache>
            </c:numRef>
          </c:val>
          <c:extLst>
            <c:ext xmlns:c16="http://schemas.microsoft.com/office/drawing/2014/chart" uri="{C3380CC4-5D6E-409C-BE32-E72D297353CC}">
              <c16:uniqueId val="{00000000-728A-42E2-A58D-AEE963524DBD}"/>
            </c:ext>
          </c:extLst>
        </c:ser>
        <c:ser>
          <c:idx val="1"/>
          <c:order val="1"/>
          <c:tx>
            <c:strRef>
              <c:f>'Flexible Supply Figure 7 &amp; 8'!$J$28</c:f>
              <c:strCache>
                <c:ptCount val="1"/>
                <c:pt idx="0">
                  <c:v>2025/26</c:v>
                </c:pt>
              </c:strCache>
            </c:strRef>
          </c:tx>
          <c:spPr>
            <a:solidFill>
              <a:srgbClr val="00B050"/>
            </a:solidFill>
            <a:ln>
              <a:noFill/>
            </a:ln>
            <a:effectLst/>
          </c:spPr>
          <c:invertIfNegative val="0"/>
          <c:cat>
            <c:strRef>
              <c:f>'Flexible Supply Figure 7 &amp; 8'!$K$26:$P$26</c:f>
              <c:strCache>
                <c:ptCount val="6"/>
                <c:pt idx="0">
                  <c:v>October</c:v>
                </c:pt>
                <c:pt idx="1">
                  <c:v>November</c:v>
                </c:pt>
                <c:pt idx="2">
                  <c:v>December</c:v>
                </c:pt>
                <c:pt idx="3">
                  <c:v>January</c:v>
                </c:pt>
                <c:pt idx="4">
                  <c:v>February</c:v>
                </c:pt>
                <c:pt idx="5">
                  <c:v>March</c:v>
                </c:pt>
              </c:strCache>
            </c:strRef>
          </c:cat>
          <c:val>
            <c:numRef>
              <c:f>'Flexible Supply Figure 7 &amp; 8'!$K$28:$P$28</c:f>
              <c:numCache>
                <c:formatCode>General</c:formatCode>
                <c:ptCount val="6"/>
                <c:pt idx="0">
                  <c:v>11</c:v>
                </c:pt>
                <c:pt idx="1">
                  <c:v>18</c:v>
                </c:pt>
                <c:pt idx="2">
                  <c:v>18</c:v>
                </c:pt>
                <c:pt idx="3">
                  <c:v>29</c:v>
                </c:pt>
                <c:pt idx="4">
                  <c:v>28</c:v>
                </c:pt>
                <c:pt idx="5">
                  <c:v>18</c:v>
                </c:pt>
              </c:numCache>
            </c:numRef>
          </c:val>
          <c:extLst>
            <c:ext xmlns:c16="http://schemas.microsoft.com/office/drawing/2014/chart" uri="{C3380CC4-5D6E-409C-BE32-E72D297353CC}">
              <c16:uniqueId val="{00000001-728A-42E2-A58D-AEE963524DBD}"/>
            </c:ext>
          </c:extLst>
        </c:ser>
        <c:dLbls>
          <c:showLegendKey val="0"/>
          <c:showVal val="0"/>
          <c:showCatName val="0"/>
          <c:showSerName val="0"/>
          <c:showPercent val="0"/>
          <c:showBubbleSize val="0"/>
        </c:dLbls>
        <c:gapWidth val="219"/>
        <c:overlap val="-27"/>
        <c:axId val="853589472"/>
        <c:axId val="853591872"/>
      </c:barChart>
      <c:catAx>
        <c:axId val="853589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853591872"/>
        <c:crosses val="autoZero"/>
        <c:auto val="1"/>
        <c:lblAlgn val="ctr"/>
        <c:lblOffset val="100"/>
        <c:noMultiLvlLbl val="0"/>
      </c:catAx>
      <c:valAx>
        <c:axId val="853591872"/>
        <c:scaling>
          <c:orientation val="minMax"/>
          <c:max val="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r>
                  <a:rPr lang="en-GB">
                    <a:latin typeface="Tenorite" panose="00000500000000000000" pitchFamily="2" charset="0"/>
                  </a:rPr>
                  <a:t>Numbet</a:t>
                </a:r>
                <a:r>
                  <a:rPr lang="en-GB" baseline="0">
                    <a:latin typeface="Tenorite" panose="00000500000000000000" pitchFamily="2" charset="0"/>
                  </a:rPr>
                  <a:t> of deliveries</a:t>
                </a:r>
                <a:endParaRPr lang="en-GB">
                  <a:latin typeface="Tenorite" panose="00000500000000000000" pitchFamily="2" charset="0"/>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GB"/>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crossAx val="853589472"/>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enorite" panose="00000500000000000000" pitchFamily="2"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 dir="row">_xlchart.v1.1</cx:f>
      </cx:strDim>
      <cx:numDim type="val">
        <cx:f dir="row">_xlchart.v1.2</cx:f>
      </cx:numDim>
    </cx:data>
  </cx:chartData>
  <cx:chart>
    <cx:plotArea>
      <cx:plotAreaRegion>
        <cx:series layoutId="waterfall" uniqueId="{7249A860-4A90-4982-A33D-5D9123543ECE}">
          <cx:tx>
            <cx:txData>
              <cx:f>_xlchart.v1.0</cx:f>
              <cx:v>Dif</cx:v>
            </cx:txData>
          </cx:tx>
          <cx:dataLabels pos="outEnd">
            <cx:txPr>
              <a:bodyPr spcFirstLastPara="1" vertOverflow="ellipsis" horzOverflow="overflow" wrap="square" lIns="0" tIns="0" rIns="0" bIns="0" anchor="ctr" anchorCtr="1"/>
              <a:lstStyle/>
              <a:p>
                <a:pPr algn="ctr" rtl="0">
                  <a:defRPr sz="1000">
                    <a:latin typeface="Tenorite" panose="00000500000000000000" pitchFamily="2" charset="0"/>
                    <a:ea typeface="Tenorite" panose="00000500000000000000" pitchFamily="2" charset="0"/>
                    <a:cs typeface="Tenorite" panose="00000500000000000000" pitchFamily="2" charset="0"/>
                  </a:defRPr>
                </a:pPr>
                <a:endParaRPr lang="en-US" sz="1000" b="0" i="0" u="none" strike="noStrike" baseline="0">
                  <a:solidFill>
                    <a:sysClr val="windowText" lastClr="000000">
                      <a:lumMod val="65000"/>
                      <a:lumOff val="35000"/>
                    </a:sysClr>
                  </a:solidFill>
                  <a:latin typeface="Tenorite" panose="00000500000000000000" pitchFamily="2" charset="0"/>
                </a:endParaRPr>
              </a:p>
            </cx:txPr>
            <cx:visibility seriesName="0" categoryName="0" value="1"/>
          </cx:dataLabels>
          <cx:dataId val="0"/>
          <cx:layoutPr>
            <cx:subtotals>
              <cx:idx val="0"/>
              <cx:idx val="10"/>
            </cx:subtotals>
          </cx:layoutPr>
        </cx:series>
      </cx:plotAreaRegion>
      <cx:axis id="0">
        <cx:catScaling gapWidth="0.5"/>
        <cx:tickLabels/>
        <cx:txPr>
          <a:bodyPr spcFirstLastPara="1" vertOverflow="ellipsis" horzOverflow="overflow" wrap="square" lIns="0" tIns="0" rIns="0" bIns="0" anchor="ctr" anchorCtr="1"/>
          <a:lstStyle/>
          <a:p>
            <a:pPr algn="ctr" rtl="0">
              <a:defRPr sz="1000">
                <a:latin typeface="Tenorite" panose="00000500000000000000" pitchFamily="2" charset="0"/>
                <a:ea typeface="Tenorite" panose="00000500000000000000" pitchFamily="2" charset="0"/>
                <a:cs typeface="Tenorite" panose="00000500000000000000" pitchFamily="2" charset="0"/>
              </a:defRPr>
            </a:pPr>
            <a:endParaRPr lang="en-US" sz="1000" b="0" i="0" u="none" strike="noStrike" baseline="0">
              <a:solidFill>
                <a:sysClr val="windowText" lastClr="000000">
                  <a:lumMod val="65000"/>
                  <a:lumOff val="35000"/>
                </a:sysClr>
              </a:solidFill>
              <a:latin typeface="Tenorite" panose="00000500000000000000" pitchFamily="2" charset="0"/>
            </a:endParaRPr>
          </a:p>
        </cx:txPr>
      </cx:axis>
      <cx:axis id="1">
        <cx:valScaling min="100"/>
        <cx:title>
          <cx:tx>
            <cx:txData>
              <cx:v>Twh</cx:v>
            </cx:txData>
          </cx:tx>
          <cx:txPr>
            <a:bodyPr spcFirstLastPara="1" vertOverflow="ellipsis" horzOverflow="overflow" wrap="square" lIns="0" tIns="0" rIns="0" bIns="0" anchor="ctr" anchorCtr="1"/>
            <a:lstStyle/>
            <a:p>
              <a:pPr algn="ctr" rtl="0">
                <a:defRPr/>
              </a:pPr>
              <a:r>
                <a:rPr lang="en-US" sz="1000" b="0" i="0" u="none" strike="noStrike" baseline="0">
                  <a:solidFill>
                    <a:sysClr val="windowText" lastClr="000000">
                      <a:lumMod val="65000"/>
                      <a:lumOff val="35000"/>
                    </a:sysClr>
                  </a:solidFill>
                  <a:latin typeface="Tenorite" panose="00000500000000000000" pitchFamily="2" charset="0"/>
                </a:rPr>
                <a:t>Twh</a:t>
              </a:r>
            </a:p>
          </cx:txPr>
        </cx:title>
        <cx:tickLabels/>
        <cx:numFmt formatCode="0" sourceLinked="0"/>
        <cx:txPr>
          <a:bodyPr spcFirstLastPara="1" vertOverflow="ellipsis" horzOverflow="overflow" wrap="square" lIns="0" tIns="0" rIns="0" bIns="0" anchor="ctr" anchorCtr="1"/>
          <a:lstStyle/>
          <a:p>
            <a:pPr algn="ctr" rtl="0">
              <a:defRPr sz="1000">
                <a:latin typeface="Tenorite" panose="00000500000000000000" pitchFamily="2" charset="0"/>
                <a:ea typeface="Tenorite" panose="00000500000000000000" pitchFamily="2" charset="0"/>
                <a:cs typeface="Tenorite" panose="00000500000000000000" pitchFamily="2" charset="0"/>
              </a:defRPr>
            </a:pPr>
            <a:endParaRPr lang="en-US" sz="1000" b="0" i="0" u="none" strike="noStrike" baseline="0">
              <a:solidFill>
                <a:sysClr val="windowText" lastClr="000000">
                  <a:lumMod val="65000"/>
                  <a:lumOff val="35000"/>
                </a:sysClr>
              </a:solidFill>
              <a:latin typeface="Tenorite" panose="00000500000000000000" pitchFamily="2" charset="0"/>
            </a:endParaRPr>
          </a:p>
        </cx:txPr>
      </cx:axis>
    </cx:plotArea>
    <cx:legend pos="t" align="ctr" overlay="0">
      <cx:txPr>
        <a:bodyPr spcFirstLastPara="1" vertOverflow="ellipsis" horzOverflow="overflow" wrap="square" lIns="0" tIns="0" rIns="0" bIns="0" anchor="ctr" anchorCtr="1"/>
        <a:lstStyle/>
        <a:p>
          <a:pPr algn="ctr" rtl="0">
            <a:defRPr sz="1000">
              <a:latin typeface="Tenorite" panose="00000500000000000000" pitchFamily="2" charset="0"/>
              <a:ea typeface="Tenorite" panose="00000500000000000000" pitchFamily="2" charset="0"/>
              <a:cs typeface="Tenorite" panose="00000500000000000000" pitchFamily="2" charset="0"/>
            </a:defRPr>
          </a:pPr>
          <a:endParaRPr lang="en-US" sz="1000" b="0" i="0" u="none" strike="noStrike" baseline="0">
            <a:solidFill>
              <a:sysClr val="windowText" lastClr="000000">
                <a:lumMod val="65000"/>
                <a:lumOff val="35000"/>
              </a:sysClr>
            </a:solidFill>
            <a:latin typeface="Tenorite" panose="00000500000000000000" pitchFamily="2" charset="0"/>
          </a:endParaRPr>
        </a:p>
      </cx:txPr>
    </cx:legend>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chart" Target="../charts/chart20.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29.xml"/><Relationship Id="rId2" Type="http://schemas.openxmlformats.org/officeDocument/2006/relationships/chart" Target="../charts/chart28.xml"/><Relationship Id="rId1" Type="http://schemas.openxmlformats.org/officeDocument/2006/relationships/chart" Target="../charts/chart27.xml"/><Relationship Id="rId4" Type="http://schemas.openxmlformats.org/officeDocument/2006/relationships/chart" Target="../charts/chart30.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37.xml"/><Relationship Id="rId1" Type="http://schemas.openxmlformats.org/officeDocument/2006/relationships/chart" Target="../charts/chart36.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39.xml"/><Relationship Id="rId1" Type="http://schemas.openxmlformats.org/officeDocument/2006/relationships/chart" Target="../charts/chart3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microsoft.com/office/2014/relationships/chartEx" Target="../charts/chartEx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586740</xdr:colOff>
      <xdr:row>2</xdr:row>
      <xdr:rowOff>3810</xdr:rowOff>
    </xdr:from>
    <xdr:to>
      <xdr:col>15</xdr:col>
      <xdr:colOff>350520</xdr:colOff>
      <xdr:row>18</xdr:row>
      <xdr:rowOff>64770</xdr:rowOff>
    </xdr:to>
    <xdr:graphicFrame macro="">
      <xdr:nvGraphicFramePr>
        <xdr:cNvPr id="2" name="Chart 1">
          <a:extLst>
            <a:ext uri="{FF2B5EF4-FFF2-40B4-BE49-F238E27FC236}">
              <a16:creationId xmlns:a16="http://schemas.microsoft.com/office/drawing/2014/main" id="{72095BFC-5B26-02DC-0943-5A33E1653E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1905</xdr:colOff>
      <xdr:row>2</xdr:row>
      <xdr:rowOff>1905</xdr:rowOff>
    </xdr:from>
    <xdr:to>
      <xdr:col>24</xdr:col>
      <xdr:colOff>123825</xdr:colOff>
      <xdr:row>22</xdr:row>
      <xdr:rowOff>129540</xdr:rowOff>
    </xdr:to>
    <xdr:graphicFrame macro="">
      <xdr:nvGraphicFramePr>
        <xdr:cNvPr id="3" name="Chart 2">
          <a:extLst>
            <a:ext uri="{FF2B5EF4-FFF2-40B4-BE49-F238E27FC236}">
              <a16:creationId xmlns:a16="http://schemas.microsoft.com/office/drawing/2014/main" id="{3B504606-6E06-D469-FB29-C7D0065E6CE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30480</xdr:colOff>
      <xdr:row>2</xdr:row>
      <xdr:rowOff>53340</xdr:rowOff>
    </xdr:from>
    <xdr:to>
      <xdr:col>20</xdr:col>
      <xdr:colOff>137160</xdr:colOff>
      <xdr:row>31</xdr:row>
      <xdr:rowOff>130955</xdr:rowOff>
    </xdr:to>
    <xdr:graphicFrame macro="">
      <xdr:nvGraphicFramePr>
        <xdr:cNvPr id="2" name="Chart 1">
          <a:extLst>
            <a:ext uri="{FF2B5EF4-FFF2-40B4-BE49-F238E27FC236}">
              <a16:creationId xmlns:a16="http://schemas.microsoft.com/office/drawing/2014/main" id="{7D5BF9EF-52C5-4A69-AE4C-94E2440B84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594360</xdr:colOff>
      <xdr:row>2</xdr:row>
      <xdr:rowOff>0</xdr:rowOff>
    </xdr:from>
    <xdr:to>
      <xdr:col>17</xdr:col>
      <xdr:colOff>381000</xdr:colOff>
      <xdr:row>22</xdr:row>
      <xdr:rowOff>99060</xdr:rowOff>
    </xdr:to>
    <xdr:graphicFrame macro="">
      <xdr:nvGraphicFramePr>
        <xdr:cNvPr id="58" name="Chart 1">
          <a:extLst>
            <a:ext uri="{FF2B5EF4-FFF2-40B4-BE49-F238E27FC236}">
              <a16:creationId xmlns:a16="http://schemas.microsoft.com/office/drawing/2014/main" id="{40BA612F-6311-4098-87C6-51E133C86D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27305</xdr:colOff>
      <xdr:row>7</xdr:row>
      <xdr:rowOff>64135</xdr:rowOff>
    </xdr:from>
    <xdr:to>
      <xdr:col>15</xdr:col>
      <xdr:colOff>542925</xdr:colOff>
      <xdr:row>8</xdr:row>
      <xdr:rowOff>178435</xdr:rowOff>
    </xdr:to>
    <xdr:sp macro="" textlink="">
      <xdr:nvSpPr>
        <xdr:cNvPr id="51" name="TextBox 9">
          <a:extLst>
            <a:ext uri="{FF2B5EF4-FFF2-40B4-BE49-F238E27FC236}">
              <a16:creationId xmlns:a16="http://schemas.microsoft.com/office/drawing/2014/main" id="{5165FECE-C411-BB5B-A701-1E93448A671D}"/>
            </a:ext>
          </a:extLst>
        </xdr:cNvPr>
        <xdr:cNvSpPr txBox="1"/>
      </xdr:nvSpPr>
      <xdr:spPr>
        <a:xfrm>
          <a:off x="7332980" y="1330960"/>
          <a:ext cx="1639570"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50">
              <a:latin typeface="Tenorite" panose="00000500000000000000" pitchFamily="2" charset="0"/>
            </a:rPr>
            <a:t>30 mcm linepack swing</a:t>
          </a:r>
        </a:p>
      </xdr:txBody>
    </xdr:sp>
    <xdr:clientData/>
  </xdr:twoCellAnchor>
</xdr:wsDr>
</file>

<file path=xl/drawings/drawing12.xml><?xml version="1.0" encoding="utf-8"?>
<c:userShapes xmlns:c="http://schemas.openxmlformats.org/drawingml/2006/chart">
  <cdr:relSizeAnchor xmlns:cdr="http://schemas.openxmlformats.org/drawingml/2006/chartDrawing">
    <cdr:from>
      <cdr:x>0.03911</cdr:x>
      <cdr:y>0.12918</cdr:y>
    </cdr:from>
    <cdr:to>
      <cdr:x>0.99901</cdr:x>
      <cdr:y>0.14083</cdr:y>
    </cdr:to>
    <cdr:cxnSp macro="">
      <cdr:nvCxnSpPr>
        <cdr:cNvPr id="2" name="Straight Arrow Connector 1">
          <a:extLst xmlns:a="http://schemas.openxmlformats.org/drawingml/2006/main">
            <a:ext uri="{FF2B5EF4-FFF2-40B4-BE49-F238E27FC236}">
              <a16:creationId xmlns:a16="http://schemas.microsoft.com/office/drawing/2014/main" id="{6A5CA82D-BF97-44A3-8A70-E778895D6A81}"/>
            </a:ext>
          </a:extLst>
        </cdr:cNvPr>
        <cdr:cNvCxnSpPr/>
      </cdr:nvCxnSpPr>
      <cdr:spPr>
        <a:xfrm xmlns:a="http://schemas.openxmlformats.org/drawingml/2006/main" flipH="1">
          <a:off x="301609" y="485296"/>
          <a:ext cx="7402211" cy="43765"/>
        </a:xfrm>
        <a:prstGeom xmlns:a="http://schemas.openxmlformats.org/drawingml/2006/main" prst="straightConnector1">
          <a:avLst/>
        </a:prstGeom>
        <a:ln xmlns:a="http://schemas.openxmlformats.org/drawingml/2006/main" cap="flat">
          <a:solidFill>
            <a:schemeClr val="tx1"/>
          </a:solidFill>
          <a:prstDash val="dash"/>
          <a:round/>
          <a:headEnd type="none"/>
          <a:tailEnd type="none"/>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0.05618</cdr:x>
      <cdr:y>0.84535</cdr:y>
    </cdr:from>
    <cdr:to>
      <cdr:x>1</cdr:x>
      <cdr:y>0.85362</cdr:y>
    </cdr:to>
    <cdr:cxnSp macro="">
      <cdr:nvCxnSpPr>
        <cdr:cNvPr id="4" name="Straight Arrow Connector 3">
          <a:extLst xmlns:a="http://schemas.openxmlformats.org/drawingml/2006/main">
            <a:ext uri="{FF2B5EF4-FFF2-40B4-BE49-F238E27FC236}">
              <a16:creationId xmlns:a16="http://schemas.microsoft.com/office/drawing/2014/main" id="{E7A26B78-E48F-359F-6E70-D09246C52625}"/>
            </a:ext>
          </a:extLst>
        </cdr:cNvPr>
        <cdr:cNvCxnSpPr>
          <a:cxnSpLocks xmlns:a="http://schemas.openxmlformats.org/drawingml/2006/main"/>
        </cdr:cNvCxnSpPr>
      </cdr:nvCxnSpPr>
      <cdr:spPr>
        <a:xfrm xmlns:a="http://schemas.openxmlformats.org/drawingml/2006/main" flipV="1">
          <a:off x="433229" y="3175709"/>
          <a:ext cx="7278211" cy="31068"/>
        </a:xfrm>
        <a:prstGeom xmlns:a="http://schemas.openxmlformats.org/drawingml/2006/main" prst="straightConnector1">
          <a:avLst/>
        </a:prstGeom>
        <a:ln xmlns:a="http://schemas.openxmlformats.org/drawingml/2006/main">
          <a:solidFill>
            <a:schemeClr val="tx1"/>
          </a:solidFill>
          <a:prstDash val="dash"/>
          <a:tailEnd type="none"/>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0.73614</cdr:x>
      <cdr:y>0.14742</cdr:y>
    </cdr:from>
    <cdr:to>
      <cdr:x>0.73814</cdr:x>
      <cdr:y>0.84381</cdr:y>
    </cdr:to>
    <cdr:cxnSp macro="">
      <cdr:nvCxnSpPr>
        <cdr:cNvPr id="7" name="Straight Arrow Connector 6">
          <a:extLst xmlns:a="http://schemas.openxmlformats.org/drawingml/2006/main">
            <a:ext uri="{FF2B5EF4-FFF2-40B4-BE49-F238E27FC236}">
              <a16:creationId xmlns:a16="http://schemas.microsoft.com/office/drawing/2014/main" id="{5E2C93DF-EFDB-4112-9F3B-359980DC365E}"/>
            </a:ext>
          </a:extLst>
        </cdr:cNvPr>
        <cdr:cNvCxnSpPr/>
      </cdr:nvCxnSpPr>
      <cdr:spPr>
        <a:xfrm xmlns:a="http://schemas.openxmlformats.org/drawingml/2006/main" flipH="1" flipV="1">
          <a:off x="5676699" y="553807"/>
          <a:ext cx="15441" cy="2616113"/>
        </a:xfrm>
        <a:prstGeom xmlns:a="http://schemas.openxmlformats.org/drawingml/2006/main" prst="straightConnector1">
          <a:avLst/>
        </a:prstGeom>
        <a:ln xmlns:a="http://schemas.openxmlformats.org/drawingml/2006/main">
          <a:solidFill>
            <a:schemeClr val="tx1"/>
          </a:solidFill>
          <a:prstDash val="dash"/>
          <a:round/>
          <a:tailEnd type="none"/>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0.0714</cdr:x>
      <cdr:y>0.0598</cdr:y>
    </cdr:from>
    <cdr:to>
      <cdr:x>0.31355</cdr:x>
      <cdr:y>0.13159</cdr:y>
    </cdr:to>
    <cdr:sp macro="" textlink="">
      <cdr:nvSpPr>
        <cdr:cNvPr id="15" name="TextBox 9">
          <a:extLst xmlns:a="http://schemas.openxmlformats.org/drawingml/2006/main">
            <a:ext uri="{FF2B5EF4-FFF2-40B4-BE49-F238E27FC236}">
              <a16:creationId xmlns:a16="http://schemas.microsoft.com/office/drawing/2014/main" id="{5165FECE-C411-BB5B-A701-1E93448A671D}"/>
            </a:ext>
          </a:extLst>
        </cdr:cNvPr>
        <cdr:cNvSpPr txBox="1"/>
      </cdr:nvSpPr>
      <cdr:spPr>
        <a:xfrm xmlns:a="http://schemas.openxmlformats.org/drawingml/2006/main">
          <a:off x="550590" y="224660"/>
          <a:ext cx="1867368" cy="26966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050">
              <a:latin typeface="Tenorite" panose="00000500000000000000" pitchFamily="2" charset="0"/>
            </a:rPr>
            <a:t>Max</a:t>
          </a:r>
          <a:r>
            <a:rPr lang="en-GB" sz="1050" baseline="0">
              <a:latin typeface="Tenorite" panose="00000500000000000000" pitchFamily="2" charset="0"/>
            </a:rPr>
            <a:t> 357 mcm</a:t>
          </a:r>
          <a:endParaRPr lang="en-GB" sz="1050">
            <a:latin typeface="Tenorite" panose="00000500000000000000" pitchFamily="2" charset="0"/>
          </a:endParaRPr>
        </a:p>
      </cdr:txBody>
    </cdr:sp>
  </cdr:relSizeAnchor>
  <cdr:relSizeAnchor xmlns:cdr="http://schemas.openxmlformats.org/drawingml/2006/chartDrawing">
    <cdr:from>
      <cdr:x>0.7415</cdr:x>
      <cdr:y>0.80823</cdr:y>
    </cdr:from>
    <cdr:to>
      <cdr:x>0.95416</cdr:x>
      <cdr:y>0.88556</cdr:y>
    </cdr:to>
    <cdr:sp macro="" textlink="">
      <cdr:nvSpPr>
        <cdr:cNvPr id="16" name="TextBox 9">
          <a:extLst xmlns:a="http://schemas.openxmlformats.org/drawingml/2006/main">
            <a:ext uri="{FF2B5EF4-FFF2-40B4-BE49-F238E27FC236}">
              <a16:creationId xmlns:a16="http://schemas.microsoft.com/office/drawing/2014/main" id="{27A479BE-4D70-E45F-6680-EF0E52F05C9D}"/>
            </a:ext>
          </a:extLst>
        </cdr:cNvPr>
        <cdr:cNvSpPr txBox="1"/>
      </cdr:nvSpPr>
      <cdr:spPr>
        <a:xfrm xmlns:a="http://schemas.openxmlformats.org/drawingml/2006/main">
          <a:off x="5718009" y="3036262"/>
          <a:ext cx="1639975" cy="290490"/>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050">
              <a:latin typeface="Tenorite" panose="00000500000000000000" pitchFamily="2" charset="0"/>
            </a:rPr>
            <a:t>Min</a:t>
          </a:r>
          <a:r>
            <a:rPr lang="en-GB" sz="1050" baseline="0">
              <a:latin typeface="Tenorite" panose="00000500000000000000" pitchFamily="2" charset="0"/>
            </a:rPr>
            <a:t> 327 mcm</a:t>
          </a:r>
          <a:endParaRPr lang="en-GB" sz="1050">
            <a:latin typeface="Tenorite" panose="00000500000000000000" pitchFamily="2" charset="0"/>
          </a:endParaRPr>
        </a:p>
      </cdr:txBody>
    </cdr:sp>
  </cdr:relSizeAnchor>
  <cdr:relSizeAnchor xmlns:cdr="http://schemas.openxmlformats.org/drawingml/2006/chartDrawing">
    <cdr:from>
      <cdr:x>0.47662</cdr:x>
      <cdr:y>0.94068</cdr:y>
    </cdr:from>
    <cdr:to>
      <cdr:x>0.57376</cdr:x>
      <cdr:y>0.97952</cdr:y>
    </cdr:to>
    <cdr:sp macro="" textlink="">
      <cdr:nvSpPr>
        <cdr:cNvPr id="17" name="TextBox 9">
          <a:extLst xmlns:a="http://schemas.openxmlformats.org/drawingml/2006/main">
            <a:ext uri="{FF2B5EF4-FFF2-40B4-BE49-F238E27FC236}">
              <a16:creationId xmlns:a16="http://schemas.microsoft.com/office/drawing/2014/main" id="{389CFFA9-890D-A6A1-32AE-52259C42FF7B}"/>
            </a:ext>
          </a:extLst>
        </cdr:cNvPr>
        <cdr:cNvSpPr txBox="1"/>
      </cdr:nvSpPr>
      <cdr:spPr>
        <a:xfrm xmlns:a="http://schemas.openxmlformats.org/drawingml/2006/main">
          <a:off x="5010152" y="5105400"/>
          <a:ext cx="1021080" cy="210820"/>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050">
              <a:latin typeface="Tenorite" panose="00000500000000000000" pitchFamily="2" charset="0"/>
            </a:rPr>
            <a:t>Hours</a:t>
          </a:r>
        </a:p>
      </cdr:txBody>
    </cdr:sp>
  </cdr:relSizeAnchor>
</c:userShapes>
</file>

<file path=xl/drawings/drawing13.xml><?xml version="1.0" encoding="utf-8"?>
<xdr:wsDr xmlns:xdr="http://schemas.openxmlformats.org/drawingml/2006/spreadsheetDrawing" xmlns:a="http://schemas.openxmlformats.org/drawingml/2006/main">
  <xdr:twoCellAnchor>
    <xdr:from>
      <xdr:col>8</xdr:col>
      <xdr:colOff>3810</xdr:colOff>
      <xdr:row>21</xdr:row>
      <xdr:rowOff>27622</xdr:rowOff>
    </xdr:from>
    <xdr:to>
      <xdr:col>15</xdr:col>
      <xdr:colOff>459105</xdr:colOff>
      <xdr:row>37</xdr:row>
      <xdr:rowOff>45720</xdr:rowOff>
    </xdr:to>
    <xdr:graphicFrame macro="">
      <xdr:nvGraphicFramePr>
        <xdr:cNvPr id="14" name="Chart 2">
          <a:extLst>
            <a:ext uri="{FF2B5EF4-FFF2-40B4-BE49-F238E27FC236}">
              <a16:creationId xmlns:a16="http://schemas.microsoft.com/office/drawing/2014/main" id="{99E7D5E1-0A14-1959-26E0-161BAEBB9F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7620</xdr:colOff>
      <xdr:row>3</xdr:row>
      <xdr:rowOff>15240</xdr:rowOff>
    </xdr:from>
    <xdr:to>
      <xdr:col>15</xdr:col>
      <xdr:colOff>461010</xdr:colOff>
      <xdr:row>19</xdr:row>
      <xdr:rowOff>37148</xdr:rowOff>
    </xdr:to>
    <xdr:graphicFrame macro="">
      <xdr:nvGraphicFramePr>
        <xdr:cNvPr id="15" name="Chart 4">
          <a:extLst>
            <a:ext uri="{FF2B5EF4-FFF2-40B4-BE49-F238E27FC236}">
              <a16:creationId xmlns:a16="http://schemas.microsoft.com/office/drawing/2014/main" id="{0DA4944C-629E-4803-9AC9-5BA76216FB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40</xdr:col>
      <xdr:colOff>20955</xdr:colOff>
      <xdr:row>4</xdr:row>
      <xdr:rowOff>149542</xdr:rowOff>
    </xdr:from>
    <xdr:to>
      <xdr:col>47</xdr:col>
      <xdr:colOff>325755</xdr:colOff>
      <xdr:row>20</xdr:row>
      <xdr:rowOff>149542</xdr:rowOff>
    </xdr:to>
    <xdr:graphicFrame macro="">
      <xdr:nvGraphicFramePr>
        <xdr:cNvPr id="8" name="Chart 7">
          <a:extLst>
            <a:ext uri="{FF2B5EF4-FFF2-40B4-BE49-F238E27FC236}">
              <a16:creationId xmlns:a16="http://schemas.microsoft.com/office/drawing/2014/main" id="{03B64859-5692-DE1D-278E-135CDD20ACB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40</xdr:col>
      <xdr:colOff>0</xdr:colOff>
      <xdr:row>25</xdr:row>
      <xdr:rowOff>0</xdr:rowOff>
    </xdr:from>
    <xdr:to>
      <xdr:col>47</xdr:col>
      <xdr:colOff>304800</xdr:colOff>
      <xdr:row>41</xdr:row>
      <xdr:rowOff>0</xdr:rowOff>
    </xdr:to>
    <xdr:graphicFrame macro="">
      <xdr:nvGraphicFramePr>
        <xdr:cNvPr id="9" name="Chart 8">
          <a:extLst>
            <a:ext uri="{FF2B5EF4-FFF2-40B4-BE49-F238E27FC236}">
              <a16:creationId xmlns:a16="http://schemas.microsoft.com/office/drawing/2014/main" id="{0921A1E8-16E0-42D4-A331-C123C0705D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594360</xdr:colOff>
      <xdr:row>24</xdr:row>
      <xdr:rowOff>6667</xdr:rowOff>
    </xdr:from>
    <xdr:to>
      <xdr:col>13</xdr:col>
      <xdr:colOff>289560</xdr:colOff>
      <xdr:row>39</xdr:row>
      <xdr:rowOff>174307</xdr:rowOff>
    </xdr:to>
    <xdr:graphicFrame macro="">
      <xdr:nvGraphicFramePr>
        <xdr:cNvPr id="18" name="Chart 10">
          <a:extLst>
            <a:ext uri="{FF2B5EF4-FFF2-40B4-BE49-F238E27FC236}">
              <a16:creationId xmlns:a16="http://schemas.microsoft.com/office/drawing/2014/main" id="{AD4D181A-7CE4-1661-3FF4-FF0CC54D8F7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15240</xdr:colOff>
      <xdr:row>4</xdr:row>
      <xdr:rowOff>36195</xdr:rowOff>
    </xdr:from>
    <xdr:to>
      <xdr:col>13</xdr:col>
      <xdr:colOff>320040</xdr:colOff>
      <xdr:row>20</xdr:row>
      <xdr:rowOff>36195</xdr:rowOff>
    </xdr:to>
    <xdr:graphicFrame macro="">
      <xdr:nvGraphicFramePr>
        <xdr:cNvPr id="14" name="Chart 11">
          <a:extLst>
            <a:ext uri="{FF2B5EF4-FFF2-40B4-BE49-F238E27FC236}">
              <a16:creationId xmlns:a16="http://schemas.microsoft.com/office/drawing/2014/main" id="{ECEC2E44-C81B-4277-BED4-6ACB512E8C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9</xdr:col>
      <xdr:colOff>0</xdr:colOff>
      <xdr:row>21</xdr:row>
      <xdr:rowOff>11430</xdr:rowOff>
    </xdr:from>
    <xdr:to>
      <xdr:col>16</xdr:col>
      <xdr:colOff>403860</xdr:colOff>
      <xdr:row>36</xdr:row>
      <xdr:rowOff>11430</xdr:rowOff>
    </xdr:to>
    <xdr:graphicFrame macro="">
      <xdr:nvGraphicFramePr>
        <xdr:cNvPr id="16" name="Chart 2">
          <a:extLst>
            <a:ext uri="{FF2B5EF4-FFF2-40B4-BE49-F238E27FC236}">
              <a16:creationId xmlns:a16="http://schemas.microsoft.com/office/drawing/2014/main" id="{02A4A3C1-4CAA-4E16-A2DC-7AF2898DF3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4</xdr:row>
      <xdr:rowOff>0</xdr:rowOff>
    </xdr:from>
    <xdr:to>
      <xdr:col>16</xdr:col>
      <xdr:colOff>480060</xdr:colOff>
      <xdr:row>19</xdr:row>
      <xdr:rowOff>0</xdr:rowOff>
    </xdr:to>
    <xdr:graphicFrame macro="">
      <xdr:nvGraphicFramePr>
        <xdr:cNvPr id="9" name="Chart 3">
          <a:extLst>
            <a:ext uri="{FF2B5EF4-FFF2-40B4-BE49-F238E27FC236}">
              <a16:creationId xmlns:a16="http://schemas.microsoft.com/office/drawing/2014/main" id="{1B07285D-68F3-4B2C-9137-5EA6B46826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8</xdr:col>
      <xdr:colOff>594360</xdr:colOff>
      <xdr:row>24</xdr:row>
      <xdr:rowOff>8572</xdr:rowOff>
    </xdr:from>
    <xdr:to>
      <xdr:col>13</xdr:col>
      <xdr:colOff>141600</xdr:colOff>
      <xdr:row>38</xdr:row>
      <xdr:rowOff>109612</xdr:rowOff>
    </xdr:to>
    <xdr:graphicFrame macro="">
      <xdr:nvGraphicFramePr>
        <xdr:cNvPr id="36" name="Chart 1">
          <a:extLst>
            <a:ext uri="{FF2B5EF4-FFF2-40B4-BE49-F238E27FC236}">
              <a16:creationId xmlns:a16="http://schemas.microsoft.com/office/drawing/2014/main" id="{F328FD6F-363E-4D6F-AC73-319166E2DF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594360</xdr:colOff>
      <xdr:row>5</xdr:row>
      <xdr:rowOff>160020</xdr:rowOff>
    </xdr:from>
    <xdr:to>
      <xdr:col>14</xdr:col>
      <xdr:colOff>0</xdr:colOff>
      <xdr:row>21</xdr:row>
      <xdr:rowOff>19050</xdr:rowOff>
    </xdr:to>
    <xdr:graphicFrame macro="">
      <xdr:nvGraphicFramePr>
        <xdr:cNvPr id="8" name="Chart 2">
          <a:extLst>
            <a:ext uri="{FF2B5EF4-FFF2-40B4-BE49-F238E27FC236}">
              <a16:creationId xmlns:a16="http://schemas.microsoft.com/office/drawing/2014/main" id="{8393EA8E-7A6B-407F-8DB7-F3954593D9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9</xdr:col>
      <xdr:colOff>22860</xdr:colOff>
      <xdr:row>24</xdr:row>
      <xdr:rowOff>14287</xdr:rowOff>
    </xdr:from>
    <xdr:to>
      <xdr:col>14</xdr:col>
      <xdr:colOff>38100</xdr:colOff>
      <xdr:row>39</xdr:row>
      <xdr:rowOff>40957</xdr:rowOff>
    </xdr:to>
    <xdr:graphicFrame macro="">
      <xdr:nvGraphicFramePr>
        <xdr:cNvPr id="17" name="Chart 1">
          <a:extLst>
            <a:ext uri="{FF2B5EF4-FFF2-40B4-BE49-F238E27FC236}">
              <a16:creationId xmlns:a16="http://schemas.microsoft.com/office/drawing/2014/main" id="{3D9D0CC7-A043-4A66-BD59-B2C382A012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7620</xdr:colOff>
      <xdr:row>6</xdr:row>
      <xdr:rowOff>15240</xdr:rowOff>
    </xdr:from>
    <xdr:to>
      <xdr:col>14</xdr:col>
      <xdr:colOff>22860</xdr:colOff>
      <xdr:row>21</xdr:row>
      <xdr:rowOff>41910</xdr:rowOff>
    </xdr:to>
    <xdr:graphicFrame macro="">
      <xdr:nvGraphicFramePr>
        <xdr:cNvPr id="10" name="Chart 4">
          <a:extLst>
            <a:ext uri="{FF2B5EF4-FFF2-40B4-BE49-F238E27FC236}">
              <a16:creationId xmlns:a16="http://schemas.microsoft.com/office/drawing/2014/main" id="{87B987D2-20BB-48D2-919C-4290CED5F0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26</xdr:col>
      <xdr:colOff>10793</xdr:colOff>
      <xdr:row>54</xdr:row>
      <xdr:rowOff>4335</xdr:rowOff>
    </xdr:from>
    <xdr:to>
      <xdr:col>36</xdr:col>
      <xdr:colOff>420628</xdr:colOff>
      <xdr:row>73</xdr:row>
      <xdr:rowOff>78365</xdr:rowOff>
    </xdr:to>
    <xdr:graphicFrame macro="">
      <xdr:nvGraphicFramePr>
        <xdr:cNvPr id="78" name="Chart 1">
          <a:extLst>
            <a:ext uri="{FF2B5EF4-FFF2-40B4-BE49-F238E27FC236}">
              <a16:creationId xmlns:a16="http://schemas.microsoft.com/office/drawing/2014/main" id="{E1EE0444-B84A-4577-A356-1303B4CDB6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523872</xdr:colOff>
      <xdr:row>4</xdr:row>
      <xdr:rowOff>1</xdr:rowOff>
    </xdr:from>
    <xdr:to>
      <xdr:col>36</xdr:col>
      <xdr:colOff>372684</xdr:colOff>
      <xdr:row>23</xdr:row>
      <xdr:rowOff>73713</xdr:rowOff>
    </xdr:to>
    <xdr:graphicFrame macro="">
      <xdr:nvGraphicFramePr>
        <xdr:cNvPr id="94" name="Chart 2">
          <a:extLst>
            <a:ext uri="{FF2B5EF4-FFF2-40B4-BE49-F238E27FC236}">
              <a16:creationId xmlns:a16="http://schemas.microsoft.com/office/drawing/2014/main" id="{FF193B22-FCB4-4F84-BA41-51222A5ED5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8844</xdr:colOff>
      <xdr:row>3</xdr:row>
      <xdr:rowOff>172583</xdr:rowOff>
    </xdr:from>
    <xdr:to>
      <xdr:col>12</xdr:col>
      <xdr:colOff>252684</xdr:colOff>
      <xdr:row>19</xdr:row>
      <xdr:rowOff>25223</xdr:rowOff>
    </xdr:to>
    <xdr:graphicFrame macro="">
      <xdr:nvGraphicFramePr>
        <xdr:cNvPr id="7" name="Chart 2">
          <a:extLst>
            <a:ext uri="{FF2B5EF4-FFF2-40B4-BE49-F238E27FC236}">
              <a16:creationId xmlns:a16="http://schemas.microsoft.com/office/drawing/2014/main" id="{7EA2A2CB-93FB-4775-8A95-7B549C02B8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357187</xdr:colOff>
      <xdr:row>24</xdr:row>
      <xdr:rowOff>181228</xdr:rowOff>
    </xdr:from>
    <xdr:to>
      <xdr:col>14</xdr:col>
      <xdr:colOff>476250</xdr:colOff>
      <xdr:row>28</xdr:row>
      <xdr:rowOff>174625</xdr:rowOff>
    </xdr:to>
    <xdr:sp macro="" textlink="">
      <xdr:nvSpPr>
        <xdr:cNvPr id="18" name="TextBox 4">
          <a:extLst>
            <a:ext uri="{FF2B5EF4-FFF2-40B4-BE49-F238E27FC236}">
              <a16:creationId xmlns:a16="http://schemas.microsoft.com/office/drawing/2014/main" id="{A1BB2725-DD01-41FB-8408-942632892F23}"/>
            </a:ext>
          </a:extLst>
        </xdr:cNvPr>
        <xdr:cNvSpPr txBox="1"/>
      </xdr:nvSpPr>
      <xdr:spPr>
        <a:xfrm>
          <a:off x="6842125" y="4657978"/>
          <a:ext cx="4897438" cy="7236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latin typeface="Tenorite" panose="00000500000000000000" pitchFamily="2" charset="0"/>
            </a:rPr>
            <a:t>On</a:t>
          </a:r>
          <a:r>
            <a:rPr lang="en-GB" sz="1200" baseline="0">
              <a:latin typeface="Tenorite" panose="00000500000000000000" pitchFamily="2" charset="0"/>
            </a:rPr>
            <a:t> the 5th and 6th of Jan, storage delivered over 70 mcm/d. These were the two highest demand days of the winter at 407 mcm and 377 mcm/d.</a:t>
          </a:r>
          <a:endParaRPr lang="en-GB" sz="1200">
            <a:latin typeface="Tenorite" panose="00000500000000000000" pitchFamily="2" charset="0"/>
          </a:endParaRPr>
        </a:p>
      </xdr:txBody>
    </xdr:sp>
    <xdr:clientData/>
  </xdr:twoCellAnchor>
  <xdr:twoCellAnchor>
    <xdr:from>
      <xdr:col>25</xdr:col>
      <xdr:colOff>601979</xdr:colOff>
      <xdr:row>32</xdr:row>
      <xdr:rowOff>28256</xdr:rowOff>
    </xdr:from>
    <xdr:to>
      <xdr:col>36</xdr:col>
      <xdr:colOff>404754</xdr:colOff>
      <xdr:row>51</xdr:row>
      <xdr:rowOff>102286</xdr:rowOff>
    </xdr:to>
    <xdr:graphicFrame macro="">
      <xdr:nvGraphicFramePr>
        <xdr:cNvPr id="120" name="Chart 9">
          <a:extLst>
            <a:ext uri="{FF2B5EF4-FFF2-40B4-BE49-F238E27FC236}">
              <a16:creationId xmlns:a16="http://schemas.microsoft.com/office/drawing/2014/main" id="{1D8C23CB-435A-4BBC-80F7-6D281A9612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4</xdr:col>
      <xdr:colOff>572407</xdr:colOff>
      <xdr:row>32</xdr:row>
      <xdr:rowOff>189140</xdr:rowOff>
    </xdr:from>
    <xdr:to>
      <xdr:col>12</xdr:col>
      <xdr:colOff>317501</xdr:colOff>
      <xdr:row>38</xdr:row>
      <xdr:rowOff>9072</xdr:rowOff>
    </xdr:to>
    <xdr:sp macro="" textlink="">
      <xdr:nvSpPr>
        <xdr:cNvPr id="2" name="TextBox 1">
          <a:extLst>
            <a:ext uri="{FF2B5EF4-FFF2-40B4-BE49-F238E27FC236}">
              <a16:creationId xmlns:a16="http://schemas.microsoft.com/office/drawing/2014/main" id="{2F411FCA-3BAB-4175-9516-574A89C5A008}"/>
            </a:ext>
          </a:extLst>
        </xdr:cNvPr>
        <xdr:cNvSpPr txBox="1"/>
      </xdr:nvSpPr>
      <xdr:spPr>
        <a:xfrm>
          <a:off x="3493407" y="6257926"/>
          <a:ext cx="4199165" cy="9629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0" i="0" u="none" strike="noStrike" baseline="0">
              <a:solidFill>
                <a:schemeClr val="dk1"/>
              </a:solidFill>
              <a:latin typeface="Tenorite" panose="00000500000000000000" pitchFamily="2" charset="0"/>
              <a:ea typeface="+mn-ea"/>
              <a:cs typeface="+mn-cs"/>
            </a:rPr>
            <a:t>Storage stocks for winter 2024/25 and 2025/26 are comparable for stocks excluding Rough. The level of % storage fullness was similar on both 1 November and 1 March for the </a:t>
          </a:r>
          <a:r>
            <a:rPr lang="en-GB" sz="1400" b="0" i="0" u="none" strike="noStrike" baseline="0">
              <a:solidFill>
                <a:schemeClr val="dk1"/>
              </a:solidFill>
              <a:effectLst/>
              <a:latin typeface="Tenorite" panose="00000500000000000000" pitchFamily="2" charset="0"/>
              <a:ea typeface="+mn-ea"/>
              <a:cs typeface="+mn-cs"/>
            </a:rPr>
            <a:t>past 2 winters </a:t>
          </a:r>
          <a:endParaRPr lang="en-GB" sz="1400">
            <a:latin typeface="Tenorite" panose="00000500000000000000" pitchFamily="2" charset="0"/>
          </a:endParaRPr>
        </a:p>
      </xdr:txBody>
    </xdr:sp>
    <xdr:clientData/>
  </xdr:twoCellAnchor>
  <xdr:twoCellAnchor>
    <xdr:from>
      <xdr:col>5</xdr:col>
      <xdr:colOff>2268</xdr:colOff>
      <xdr:row>4</xdr:row>
      <xdr:rowOff>19729</xdr:rowOff>
    </xdr:from>
    <xdr:to>
      <xdr:col>15</xdr:col>
      <xdr:colOff>473075</xdr:colOff>
      <xdr:row>26</xdr:row>
      <xdr:rowOff>18143</xdr:rowOff>
    </xdr:to>
    <xdr:grpSp>
      <xdr:nvGrpSpPr>
        <xdr:cNvPr id="3" name="Storage Stock Chart">
          <a:extLst>
            <a:ext uri="{FF2B5EF4-FFF2-40B4-BE49-F238E27FC236}">
              <a16:creationId xmlns:a16="http://schemas.microsoft.com/office/drawing/2014/main" id="{5BD2F1B7-953A-41AE-AD01-97D0A4048DF3}"/>
            </a:ext>
          </a:extLst>
        </xdr:cNvPr>
        <xdr:cNvGrpSpPr/>
      </xdr:nvGrpSpPr>
      <xdr:grpSpPr>
        <a:xfrm>
          <a:off x="3755118" y="730929"/>
          <a:ext cx="5995307" cy="3910014"/>
          <a:chOff x="4162424" y="544511"/>
          <a:chExt cx="6578601" cy="3979864"/>
        </a:xfrm>
      </xdr:grpSpPr>
      <xdr:graphicFrame macro="">
        <xdr:nvGraphicFramePr>
          <xdr:cNvPr id="4" name="Chart 3">
            <a:extLst>
              <a:ext uri="{FF2B5EF4-FFF2-40B4-BE49-F238E27FC236}">
                <a16:creationId xmlns:a16="http://schemas.microsoft.com/office/drawing/2014/main" id="{79A658DE-A56D-B0D4-0B5D-84BDDE178623}"/>
              </a:ext>
            </a:extLst>
          </xdr:cNvPr>
          <xdr:cNvGraphicFramePr/>
        </xdr:nvGraphicFramePr>
        <xdr:xfrm>
          <a:off x="4162424" y="544511"/>
          <a:ext cx="6578601" cy="3979864"/>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5" name="November Line">
            <a:extLst>
              <a:ext uri="{FF2B5EF4-FFF2-40B4-BE49-F238E27FC236}">
                <a16:creationId xmlns:a16="http://schemas.microsoft.com/office/drawing/2014/main" id="{174387BD-F8A3-0A08-7B84-FBB6FA584D55}"/>
              </a:ext>
            </a:extLst>
          </xdr:cNvPr>
          <xdr:cNvCxnSpPr/>
        </xdr:nvCxnSpPr>
        <xdr:spPr>
          <a:xfrm flipH="1">
            <a:off x="5905500" y="1057275"/>
            <a:ext cx="19050" cy="2425700"/>
          </a:xfrm>
          <a:prstGeom prst="line">
            <a:avLst/>
          </a:prstGeom>
          <a:ln w="19050">
            <a:solidFill>
              <a:srgbClr val="AED952"/>
            </a:solidFill>
            <a:prstDash val="sysDash"/>
          </a:ln>
        </xdr:spPr>
        <xdr:style>
          <a:lnRef idx="1">
            <a:schemeClr val="accent6"/>
          </a:lnRef>
          <a:fillRef idx="0">
            <a:schemeClr val="accent6"/>
          </a:fillRef>
          <a:effectRef idx="0">
            <a:schemeClr val="accent6"/>
          </a:effectRef>
          <a:fontRef idx="minor">
            <a:schemeClr val="tx1"/>
          </a:fontRef>
        </xdr:style>
      </xdr:cxnSp>
      <xdr:cxnSp macro="">
        <xdr:nvCxnSpPr>
          <xdr:cNvPr id="6" name="March Line">
            <a:extLst>
              <a:ext uri="{FF2B5EF4-FFF2-40B4-BE49-F238E27FC236}">
                <a16:creationId xmlns:a16="http://schemas.microsoft.com/office/drawing/2014/main" id="{054DCD74-9330-319C-A90F-685BA8354389}"/>
              </a:ext>
            </a:extLst>
          </xdr:cNvPr>
          <xdr:cNvCxnSpPr/>
        </xdr:nvCxnSpPr>
        <xdr:spPr>
          <a:xfrm>
            <a:off x="9515475" y="1057275"/>
            <a:ext cx="9525" cy="2438400"/>
          </a:xfrm>
          <a:prstGeom prst="line">
            <a:avLst/>
          </a:prstGeom>
          <a:ln w="19050">
            <a:solidFill>
              <a:srgbClr val="AED952"/>
            </a:solidFill>
            <a:prstDash val="sysDash"/>
          </a:ln>
        </xdr:spPr>
        <xdr:style>
          <a:lnRef idx="1">
            <a:schemeClr val="accent6"/>
          </a:lnRef>
          <a:fillRef idx="0">
            <a:schemeClr val="accent6"/>
          </a:fillRef>
          <a:effectRef idx="0">
            <a:schemeClr val="accent6"/>
          </a:effectRef>
          <a:fontRef idx="minor">
            <a:schemeClr val="tx1"/>
          </a:fontRef>
        </xdr:style>
      </xdr:cxnSp>
      <xdr:sp macro="" textlink="">
        <xdr:nvSpPr>
          <xdr:cNvPr id="7" name="November Excl Rough">
            <a:extLst>
              <a:ext uri="{FF2B5EF4-FFF2-40B4-BE49-F238E27FC236}">
                <a16:creationId xmlns:a16="http://schemas.microsoft.com/office/drawing/2014/main" id="{EABC4747-FBBD-02B3-DDFF-3C3060F390AD}"/>
              </a:ext>
            </a:extLst>
          </xdr:cNvPr>
          <xdr:cNvSpPr txBox="1"/>
        </xdr:nvSpPr>
        <xdr:spPr>
          <a:xfrm>
            <a:off x="5413203" y="3417863"/>
            <a:ext cx="1171843" cy="39132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latin typeface="Tenorite" panose="00000500000000000000" pitchFamily="2" charset="0"/>
                <a:cs typeface="Segoe UI Semibold" panose="020B0702040204020203" pitchFamily="34" charset="0"/>
              </a:rPr>
              <a:t>2024/25 84% full</a:t>
            </a:r>
          </a:p>
          <a:p>
            <a:r>
              <a:rPr lang="en-GB" sz="900">
                <a:latin typeface="Tenorite" panose="00000500000000000000" pitchFamily="2" charset="0"/>
                <a:cs typeface="Segoe UI Semibold" panose="020B0702040204020203" pitchFamily="34" charset="0"/>
              </a:rPr>
              <a:t>2025/26 79% full</a:t>
            </a:r>
          </a:p>
        </xdr:txBody>
      </xdr:sp>
      <xdr:sp macro="" textlink="">
        <xdr:nvSpPr>
          <xdr:cNvPr id="8" name="March Excl Rough">
            <a:extLst>
              <a:ext uri="{FF2B5EF4-FFF2-40B4-BE49-F238E27FC236}">
                <a16:creationId xmlns:a16="http://schemas.microsoft.com/office/drawing/2014/main" id="{A5646583-0A02-1B76-D200-1D21734EF92C}"/>
              </a:ext>
            </a:extLst>
          </xdr:cNvPr>
          <xdr:cNvSpPr txBox="1"/>
        </xdr:nvSpPr>
        <xdr:spPr>
          <a:xfrm>
            <a:off x="9168984" y="3418722"/>
            <a:ext cx="1164424" cy="38913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latin typeface="Tenorite" panose="00000500000000000000" pitchFamily="2" charset="0"/>
                <a:cs typeface="Segoe UI Semibold" panose="020B0702040204020203" pitchFamily="34" charset="0"/>
              </a:rPr>
              <a:t>2024/25 23% full</a:t>
            </a:r>
          </a:p>
          <a:p>
            <a:r>
              <a:rPr lang="en-GB" sz="900">
                <a:latin typeface="Tenorite" panose="00000500000000000000" pitchFamily="2" charset="0"/>
                <a:cs typeface="Segoe UI Semibold" panose="020B0702040204020203" pitchFamily="34" charset="0"/>
              </a:rPr>
              <a:t>2025/26 33% full</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594360</xdr:colOff>
      <xdr:row>3</xdr:row>
      <xdr:rowOff>3810</xdr:rowOff>
    </xdr:from>
    <xdr:to>
      <xdr:col>11</xdr:col>
      <xdr:colOff>365760</xdr:colOff>
      <xdr:row>19</xdr:row>
      <xdr:rowOff>64770</xdr:rowOff>
    </xdr:to>
    <xdr:graphicFrame macro="">
      <xdr:nvGraphicFramePr>
        <xdr:cNvPr id="10" name="Chart 1">
          <a:extLst>
            <a:ext uri="{FF2B5EF4-FFF2-40B4-BE49-F238E27FC236}">
              <a16:creationId xmlns:a16="http://schemas.microsoft.com/office/drawing/2014/main" id="{03FCD513-D9E8-BAF4-016D-9B5C5709575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8</xdr:col>
      <xdr:colOff>601980</xdr:colOff>
      <xdr:row>5</xdr:row>
      <xdr:rowOff>7620</xdr:rowOff>
    </xdr:from>
    <xdr:to>
      <xdr:col>13</xdr:col>
      <xdr:colOff>510540</xdr:colOff>
      <xdr:row>20</xdr:row>
      <xdr:rowOff>34290</xdr:rowOff>
    </xdr:to>
    <xdr:graphicFrame macro="">
      <xdr:nvGraphicFramePr>
        <xdr:cNvPr id="23" name="Chart 2">
          <a:extLst>
            <a:ext uri="{FF2B5EF4-FFF2-40B4-BE49-F238E27FC236}">
              <a16:creationId xmlns:a16="http://schemas.microsoft.com/office/drawing/2014/main" id="{15061143-C311-46F5-B692-559188C46B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23</xdr:row>
      <xdr:rowOff>83820</xdr:rowOff>
    </xdr:from>
    <xdr:to>
      <xdr:col>13</xdr:col>
      <xdr:colOff>518160</xdr:colOff>
      <xdr:row>38</xdr:row>
      <xdr:rowOff>110490</xdr:rowOff>
    </xdr:to>
    <xdr:graphicFrame macro="">
      <xdr:nvGraphicFramePr>
        <xdr:cNvPr id="3" name="Chart 1">
          <a:extLst>
            <a:ext uri="{FF2B5EF4-FFF2-40B4-BE49-F238E27FC236}">
              <a16:creationId xmlns:a16="http://schemas.microsoft.com/office/drawing/2014/main" id="{3FEB35C9-F7EA-4349-9D70-2BBFBC7A42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0</xdr:colOff>
      <xdr:row>24</xdr:row>
      <xdr:rowOff>80962</xdr:rowOff>
    </xdr:from>
    <xdr:to>
      <xdr:col>15</xdr:col>
      <xdr:colOff>15240</xdr:colOff>
      <xdr:row>39</xdr:row>
      <xdr:rowOff>107632</xdr:rowOff>
    </xdr:to>
    <xdr:graphicFrame macro="">
      <xdr:nvGraphicFramePr>
        <xdr:cNvPr id="4" name="Chart 1">
          <a:extLst>
            <a:ext uri="{FF2B5EF4-FFF2-40B4-BE49-F238E27FC236}">
              <a16:creationId xmlns:a16="http://schemas.microsoft.com/office/drawing/2014/main" id="{4CC4EBE4-5A9D-45E4-B74C-4B10CD925A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7620</xdr:colOff>
      <xdr:row>6</xdr:row>
      <xdr:rowOff>0</xdr:rowOff>
    </xdr:from>
    <xdr:to>
      <xdr:col>15</xdr:col>
      <xdr:colOff>22860</xdr:colOff>
      <xdr:row>21</xdr:row>
      <xdr:rowOff>26670</xdr:rowOff>
    </xdr:to>
    <xdr:graphicFrame macro="">
      <xdr:nvGraphicFramePr>
        <xdr:cNvPr id="3" name="Chart 2">
          <a:extLst>
            <a:ext uri="{FF2B5EF4-FFF2-40B4-BE49-F238E27FC236}">
              <a16:creationId xmlns:a16="http://schemas.microsoft.com/office/drawing/2014/main" id="{7B6CE0CA-FB3A-4D6C-BAA9-D4DF0F9E9D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9</xdr:col>
      <xdr:colOff>15240</xdr:colOff>
      <xdr:row>23</xdr:row>
      <xdr:rowOff>67627</xdr:rowOff>
    </xdr:from>
    <xdr:to>
      <xdr:col>14</xdr:col>
      <xdr:colOff>30480</xdr:colOff>
      <xdr:row>38</xdr:row>
      <xdr:rowOff>94297</xdr:rowOff>
    </xdr:to>
    <xdr:graphicFrame macro="">
      <xdr:nvGraphicFramePr>
        <xdr:cNvPr id="2" name="Chart 1">
          <a:extLst>
            <a:ext uri="{FF2B5EF4-FFF2-40B4-BE49-F238E27FC236}">
              <a16:creationId xmlns:a16="http://schemas.microsoft.com/office/drawing/2014/main" id="{D5736899-36DB-4DED-B938-B79DC2F0AF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5</xdr:row>
      <xdr:rowOff>0</xdr:rowOff>
    </xdr:from>
    <xdr:to>
      <xdr:col>14</xdr:col>
      <xdr:colOff>15240</xdr:colOff>
      <xdr:row>20</xdr:row>
      <xdr:rowOff>26670</xdr:rowOff>
    </xdr:to>
    <xdr:graphicFrame macro="">
      <xdr:nvGraphicFramePr>
        <xdr:cNvPr id="29" name="Chart 2">
          <a:extLst>
            <a:ext uri="{FF2B5EF4-FFF2-40B4-BE49-F238E27FC236}">
              <a16:creationId xmlns:a16="http://schemas.microsoft.com/office/drawing/2014/main" id="{719ECF40-48CC-40D8-BDEA-A7D6F711EB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8</xdr:col>
      <xdr:colOff>4762</xdr:colOff>
      <xdr:row>22</xdr:row>
      <xdr:rowOff>105727</xdr:rowOff>
    </xdr:from>
    <xdr:to>
      <xdr:col>13</xdr:col>
      <xdr:colOff>20002</xdr:colOff>
      <xdr:row>37</xdr:row>
      <xdr:rowOff>132397</xdr:rowOff>
    </xdr:to>
    <xdr:graphicFrame macro="">
      <xdr:nvGraphicFramePr>
        <xdr:cNvPr id="6" name="Chart 1">
          <a:extLst>
            <a:ext uri="{FF2B5EF4-FFF2-40B4-BE49-F238E27FC236}">
              <a16:creationId xmlns:a16="http://schemas.microsoft.com/office/drawing/2014/main" id="{CEF768AF-D7A1-4B8A-B83A-EA5DFAB66C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601980</xdr:colOff>
      <xdr:row>5</xdr:row>
      <xdr:rowOff>76200</xdr:rowOff>
    </xdr:from>
    <xdr:to>
      <xdr:col>13</xdr:col>
      <xdr:colOff>7620</xdr:colOff>
      <xdr:row>20</xdr:row>
      <xdr:rowOff>102870</xdr:rowOff>
    </xdr:to>
    <xdr:graphicFrame macro="">
      <xdr:nvGraphicFramePr>
        <xdr:cNvPr id="8" name="Chart 2">
          <a:extLst>
            <a:ext uri="{FF2B5EF4-FFF2-40B4-BE49-F238E27FC236}">
              <a16:creationId xmlns:a16="http://schemas.microsoft.com/office/drawing/2014/main" id="{5621DE4C-9DBB-4EB6-BD98-8004466507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22411</xdr:colOff>
      <xdr:row>4</xdr:row>
      <xdr:rowOff>44823</xdr:rowOff>
    </xdr:from>
    <xdr:to>
      <xdr:col>23</xdr:col>
      <xdr:colOff>33618</xdr:colOff>
      <xdr:row>36</xdr:row>
      <xdr:rowOff>22411</xdr:rowOff>
    </xdr:to>
    <xdr:graphicFrame macro="">
      <xdr:nvGraphicFramePr>
        <xdr:cNvPr id="4" name="Chart 3074">
          <a:extLst>
            <a:ext uri="{FF2B5EF4-FFF2-40B4-BE49-F238E27FC236}">
              <a16:creationId xmlns:a16="http://schemas.microsoft.com/office/drawing/2014/main" id="{EC622571-4E1F-4024-AA6E-C30ADDD08C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15</xdr:col>
      <xdr:colOff>534670</xdr:colOff>
      <xdr:row>4</xdr:row>
      <xdr:rowOff>16086</xdr:rowOff>
    </xdr:from>
    <xdr:to>
      <xdr:col>23</xdr:col>
      <xdr:colOff>318770</xdr:colOff>
      <xdr:row>23</xdr:row>
      <xdr:rowOff>127423</xdr:rowOff>
    </xdr:to>
    <mc:AlternateContent xmlns:mc="http://schemas.openxmlformats.org/markup-compatibility/2006">
      <mc:Choice xmlns:cx1="http://schemas.microsoft.com/office/drawing/2015/9/8/chartex" Requires="cx1">
        <xdr:graphicFrame macro="">
          <xdr:nvGraphicFramePr>
            <xdr:cNvPr id="9" name="Chart 8">
              <a:extLst>
                <a:ext uri="{FF2B5EF4-FFF2-40B4-BE49-F238E27FC236}">
                  <a16:creationId xmlns:a16="http://schemas.microsoft.com/office/drawing/2014/main" id="{67261451-42B8-4451-BA8F-6D23699B73D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1202670" y="676486"/>
              <a:ext cx="4241800" cy="3248237"/>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15</xdr:col>
      <xdr:colOff>539750</xdr:colOff>
      <xdr:row>26</xdr:row>
      <xdr:rowOff>155575</xdr:rowOff>
    </xdr:from>
    <xdr:to>
      <xdr:col>25</xdr:col>
      <xdr:colOff>365971</xdr:colOff>
      <xdr:row>48</xdr:row>
      <xdr:rowOff>145415</xdr:rowOff>
    </xdr:to>
    <xdr:graphicFrame macro="">
      <xdr:nvGraphicFramePr>
        <xdr:cNvPr id="23" name="Chart 3">
          <a:extLst>
            <a:ext uri="{FF2B5EF4-FFF2-40B4-BE49-F238E27FC236}">
              <a16:creationId xmlns:a16="http://schemas.microsoft.com/office/drawing/2014/main" id="{2A35672C-9769-474A-8BD4-25C7B74D15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0.13355</cdr:x>
      <cdr:y>0.00208</cdr:y>
    </cdr:from>
    <cdr:to>
      <cdr:x>0.5739</cdr:x>
      <cdr:y>0.13292</cdr:y>
    </cdr:to>
    <cdr:sp macro="" textlink="">
      <cdr:nvSpPr>
        <cdr:cNvPr id="2" name="Arrow: Left-Right 1">
          <a:extLst xmlns:a="http://schemas.openxmlformats.org/drawingml/2006/main">
            <a:ext uri="{FF2B5EF4-FFF2-40B4-BE49-F238E27FC236}">
              <a16:creationId xmlns:a16="http://schemas.microsoft.com/office/drawing/2014/main" id="{AD166A88-99D6-5570-B174-9516547E3CE6}"/>
            </a:ext>
          </a:extLst>
        </cdr:cNvPr>
        <cdr:cNvSpPr/>
      </cdr:nvSpPr>
      <cdr:spPr>
        <a:xfrm xmlns:a="http://schemas.openxmlformats.org/drawingml/2006/main">
          <a:off x="714211" y="7397"/>
          <a:ext cx="2354956" cy="465323"/>
        </a:xfrm>
        <a:prstGeom xmlns:a="http://schemas.openxmlformats.org/drawingml/2006/main" prst="leftRightArrow">
          <a:avLst/>
        </a:prstGeom>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n-GB" sz="1050" kern="1200">
              <a:solidFill>
                <a:sysClr val="windowText" lastClr="000000"/>
              </a:solidFill>
              <a:latin typeface="Tenorite" panose="00000500000000000000" pitchFamily="2" charset="0"/>
            </a:rPr>
            <a:t>Increase from 2.3GW to</a:t>
          </a:r>
          <a:r>
            <a:rPr lang="en-GB" sz="1050" kern="1200" baseline="0">
              <a:solidFill>
                <a:sysClr val="windowText" lastClr="000000"/>
              </a:solidFill>
              <a:latin typeface="Tenorite" panose="00000500000000000000" pitchFamily="2" charset="0"/>
            </a:rPr>
            <a:t> </a:t>
          </a:r>
          <a:r>
            <a:rPr lang="en-GB" sz="1050" kern="1200">
              <a:solidFill>
                <a:sysClr val="windowText" lastClr="000000"/>
              </a:solidFill>
              <a:latin typeface="Tenorite" panose="00000500000000000000" pitchFamily="2" charset="0"/>
            </a:rPr>
            <a:t>26.1GW </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12</xdr:row>
      <xdr:rowOff>144780</xdr:rowOff>
    </xdr:from>
    <xdr:to>
      <xdr:col>5</xdr:col>
      <xdr:colOff>594360</xdr:colOff>
      <xdr:row>26</xdr:row>
      <xdr:rowOff>19050</xdr:rowOff>
    </xdr:to>
    <xdr:graphicFrame macro="">
      <xdr:nvGraphicFramePr>
        <xdr:cNvPr id="8" name="Chart 1">
          <a:extLst>
            <a:ext uri="{FF2B5EF4-FFF2-40B4-BE49-F238E27FC236}">
              <a16:creationId xmlns:a16="http://schemas.microsoft.com/office/drawing/2014/main" id="{178D56C4-BE50-B3BA-025E-C33E54F552F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55581</xdr:colOff>
      <xdr:row>5</xdr:row>
      <xdr:rowOff>17928</xdr:rowOff>
    </xdr:from>
    <xdr:to>
      <xdr:col>12</xdr:col>
      <xdr:colOff>380145</xdr:colOff>
      <xdr:row>28</xdr:row>
      <xdr:rowOff>60352</xdr:rowOff>
    </xdr:to>
    <xdr:graphicFrame macro="">
      <xdr:nvGraphicFramePr>
        <xdr:cNvPr id="2" name="Chart 1">
          <a:extLst>
            <a:ext uri="{FF2B5EF4-FFF2-40B4-BE49-F238E27FC236}">
              <a16:creationId xmlns:a16="http://schemas.microsoft.com/office/drawing/2014/main" id="{F5A09EA0-A5EB-FE8C-2C02-6EA678C9C7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53</xdr:col>
      <xdr:colOff>600075</xdr:colOff>
      <xdr:row>0</xdr:row>
      <xdr:rowOff>0</xdr:rowOff>
    </xdr:from>
    <xdr:to>
      <xdr:col>53</xdr:col>
      <xdr:colOff>600075</xdr:colOff>
      <xdr:row>40</xdr:row>
      <xdr:rowOff>152400</xdr:rowOff>
    </xdr:to>
    <xdr:cxnSp macro="">
      <xdr:nvCxnSpPr>
        <xdr:cNvPr id="76" name="Straight Connector 11">
          <a:extLst>
            <a:ext uri="{FF2B5EF4-FFF2-40B4-BE49-F238E27FC236}">
              <a16:creationId xmlns:a16="http://schemas.microsoft.com/office/drawing/2014/main" id="{212A7941-6345-496D-A9A9-592785C41227}"/>
            </a:ext>
          </a:extLst>
        </xdr:cNvPr>
        <xdr:cNvCxnSpPr/>
      </xdr:nvCxnSpPr>
      <xdr:spPr>
        <a:xfrm flipV="1">
          <a:off x="22545675" y="0"/>
          <a:ext cx="0" cy="691515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60</xdr:col>
      <xdr:colOff>542925</xdr:colOff>
      <xdr:row>3</xdr:row>
      <xdr:rowOff>114300</xdr:rowOff>
    </xdr:from>
    <xdr:to>
      <xdr:col>68</xdr:col>
      <xdr:colOff>238125</xdr:colOff>
      <xdr:row>19</xdr:row>
      <xdr:rowOff>38100</xdr:rowOff>
    </xdr:to>
    <xdr:graphicFrame macro="">
      <xdr:nvGraphicFramePr>
        <xdr:cNvPr id="265" name="Chart 12">
          <a:extLst>
            <a:ext uri="{FF2B5EF4-FFF2-40B4-BE49-F238E27FC236}">
              <a16:creationId xmlns:a16="http://schemas.microsoft.com/office/drawing/2014/main" id="{5906AA3F-46D0-7608-D656-9CD5C85884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198120</xdr:colOff>
      <xdr:row>2</xdr:row>
      <xdr:rowOff>7620</xdr:rowOff>
    </xdr:from>
    <xdr:to>
      <xdr:col>17</xdr:col>
      <xdr:colOff>474345</xdr:colOff>
      <xdr:row>18</xdr:row>
      <xdr:rowOff>123825</xdr:rowOff>
    </xdr:to>
    <xdr:graphicFrame macro="">
      <xdr:nvGraphicFramePr>
        <xdr:cNvPr id="2" name="Chart 1">
          <a:extLst>
            <a:ext uri="{FF2B5EF4-FFF2-40B4-BE49-F238E27FC236}">
              <a16:creationId xmlns:a16="http://schemas.microsoft.com/office/drawing/2014/main" id="{726C3C54-A611-4C80-8C44-48EC9ACEB7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60325</xdr:colOff>
      <xdr:row>1</xdr:row>
      <xdr:rowOff>158750</xdr:rowOff>
    </xdr:from>
    <xdr:to>
      <xdr:col>9</xdr:col>
      <xdr:colOff>2540</xdr:colOff>
      <xdr:row>18</xdr:row>
      <xdr:rowOff>129540</xdr:rowOff>
    </xdr:to>
    <xdr:graphicFrame macro="">
      <xdr:nvGraphicFramePr>
        <xdr:cNvPr id="5" name="Chart 1">
          <a:extLst>
            <a:ext uri="{FF2B5EF4-FFF2-40B4-BE49-F238E27FC236}">
              <a16:creationId xmlns:a16="http://schemas.microsoft.com/office/drawing/2014/main" id="{9CBC9AFE-AFA8-4026-9DC9-A46B8DA3E8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11023</xdr:colOff>
      <xdr:row>29</xdr:row>
      <xdr:rowOff>134405</xdr:rowOff>
    </xdr:from>
    <xdr:to>
      <xdr:col>12</xdr:col>
      <xdr:colOff>750004</xdr:colOff>
      <xdr:row>34</xdr:row>
      <xdr:rowOff>168538</xdr:rowOff>
    </xdr:to>
    <xdr:sp macro="" textlink="">
      <xdr:nvSpPr>
        <xdr:cNvPr id="8" name="TextBox 1">
          <a:extLst>
            <a:ext uri="{FF2B5EF4-FFF2-40B4-BE49-F238E27FC236}">
              <a16:creationId xmlns:a16="http://schemas.microsoft.com/office/drawing/2014/main" id="{B8A1311C-7C51-4CAA-83FE-477BF1BE591C}"/>
            </a:ext>
          </a:extLst>
        </xdr:cNvPr>
        <xdr:cNvSpPr txBox="1"/>
      </xdr:nvSpPr>
      <xdr:spPr>
        <a:xfrm>
          <a:off x="7299412" y="5383738"/>
          <a:ext cx="4379648" cy="9160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i="0" u="none" strike="noStrike" baseline="0">
              <a:solidFill>
                <a:schemeClr val="dk1"/>
              </a:solidFill>
              <a:latin typeface="Tenorite" panose="00000500000000000000" pitchFamily="2" charset="0"/>
              <a:ea typeface="+mn-ea"/>
              <a:cs typeface="+mn-cs"/>
            </a:rPr>
            <a:t>The storage stocks against total space and the level of fullness on the day before the most recent cold snap (5th Jan 26) shows that GB storage is on average of 75% full ahead of cold snap, varying between 72% and 77%.</a:t>
          </a:r>
          <a:endParaRPr lang="en-GB" sz="1200">
            <a:latin typeface="Tenorite" panose="00000500000000000000" pitchFamily="2" charset="0"/>
          </a:endParaRPr>
        </a:p>
      </xdr:txBody>
    </xdr:sp>
    <xdr:clientData/>
  </xdr:twoCellAnchor>
  <xdr:twoCellAnchor>
    <xdr:from>
      <xdr:col>5</xdr:col>
      <xdr:colOff>595708</xdr:colOff>
      <xdr:row>3</xdr:row>
      <xdr:rowOff>175245</xdr:rowOff>
    </xdr:from>
    <xdr:to>
      <xdr:col>14</xdr:col>
      <xdr:colOff>117827</xdr:colOff>
      <xdr:row>28</xdr:row>
      <xdr:rowOff>14113</xdr:rowOff>
    </xdr:to>
    <xdr:graphicFrame macro="">
      <xdr:nvGraphicFramePr>
        <xdr:cNvPr id="4" name="Chart 6">
          <a:extLst>
            <a:ext uri="{FF2B5EF4-FFF2-40B4-BE49-F238E27FC236}">
              <a16:creationId xmlns:a16="http://schemas.microsoft.com/office/drawing/2014/main" id="{40EEB0AB-4621-725F-08B1-C643E33F07D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30480</xdr:colOff>
      <xdr:row>2</xdr:row>
      <xdr:rowOff>160020</xdr:rowOff>
    </xdr:from>
    <xdr:to>
      <xdr:col>19</xdr:col>
      <xdr:colOff>97154</xdr:colOff>
      <xdr:row>30</xdr:row>
      <xdr:rowOff>29210</xdr:rowOff>
    </xdr:to>
    <xdr:pic>
      <xdr:nvPicPr>
        <xdr:cNvPr id="2" name="Picture 1">
          <a:extLst>
            <a:ext uri="{FF2B5EF4-FFF2-40B4-BE49-F238E27FC236}">
              <a16:creationId xmlns:a16="http://schemas.microsoft.com/office/drawing/2014/main" id="{13013613-1932-4807-9EAB-93EC1C88864D}"/>
            </a:ext>
          </a:extLst>
        </xdr:cNvPr>
        <xdr:cNvPicPr>
          <a:picLocks noChangeAspect="1"/>
        </xdr:cNvPicPr>
      </xdr:nvPicPr>
      <xdr:blipFill>
        <a:blip xmlns:r="http://schemas.openxmlformats.org/officeDocument/2006/relationships" r:embed="rId1"/>
        <a:stretch>
          <a:fillRect/>
        </a:stretch>
      </xdr:blipFill>
      <xdr:spPr>
        <a:xfrm>
          <a:off x="4297680" y="495300"/>
          <a:ext cx="7762874" cy="4764405"/>
        </a:xfrm>
        <a:prstGeom prst="rect">
          <a:avLst/>
        </a:prstGeom>
      </xdr:spPr>
    </xdr:pic>
    <xdr:clientData/>
  </xdr:twoCellAnchor>
  <xdr:twoCellAnchor>
    <xdr:from>
      <xdr:col>20</xdr:col>
      <xdr:colOff>7620</xdr:colOff>
      <xdr:row>2</xdr:row>
      <xdr:rowOff>159385</xdr:rowOff>
    </xdr:from>
    <xdr:to>
      <xdr:col>27</xdr:col>
      <xdr:colOff>236220</xdr:colOff>
      <xdr:row>21</xdr:row>
      <xdr:rowOff>123825</xdr:rowOff>
    </xdr:to>
    <xdr:graphicFrame macro="">
      <xdr:nvGraphicFramePr>
        <xdr:cNvPr id="199" name="Chart 2">
          <a:extLst>
            <a:ext uri="{FF2B5EF4-FFF2-40B4-BE49-F238E27FC236}">
              <a16:creationId xmlns:a16="http://schemas.microsoft.com/office/drawing/2014/main" id="{4166CA39-587E-2B65-1A26-5D5711BD87F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Jasmine Anionwu" id="{59967A54-B7F2-4836-8ECF-D5EC76735C5A}" userId="S::Jasmine.Anionwu@nationalgas.team::a1051983-9d82-4e3e-9abc-2c02cbf8f890" providerId="AD"/>
</personList>
</file>

<file path=xl/theme/theme1.xml><?xml version="1.0" encoding="utf-8"?>
<a:theme xmlns:a="http://schemas.openxmlformats.org/drawingml/2006/main" name="Office Theme">
  <a:themeElements>
    <a:clrScheme name="NG">
      <a:dk1>
        <a:srgbClr val="575756"/>
      </a:dk1>
      <a:lt1>
        <a:srgbClr val="FFFFFF"/>
      </a:lt1>
      <a:dk2>
        <a:srgbClr val="878787"/>
      </a:dk2>
      <a:lt2>
        <a:srgbClr val="DADADA"/>
      </a:lt2>
      <a:accent1>
        <a:srgbClr val="7CC400"/>
      </a:accent1>
      <a:accent2>
        <a:srgbClr val="00B2A1"/>
      </a:accent2>
      <a:accent3>
        <a:srgbClr val="27CED7"/>
      </a:accent3>
      <a:accent4>
        <a:srgbClr val="007B34"/>
      </a:accent4>
      <a:accent5>
        <a:srgbClr val="00857A"/>
      </a:accent5>
      <a:accent6>
        <a:srgbClr val="004C9D"/>
      </a:accent6>
      <a:hlink>
        <a:srgbClr val="32C8FA"/>
      </a:hlink>
      <a:folHlink>
        <a:srgbClr val="F6F6F6"/>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30" dT="2026-04-23T10:23:56.12" personId="{59967A54-B7F2-4836-8ECF-D5EC76735C5A}" id="{95EAD607-3905-4A59-856F-39524F6C92B6}">
    <text>This value is averaged from 26th and 28th October due to missing entries on the 27th from site operators.</text>
  </threadedComment>
</ThreadedComment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9.xml"/><Relationship Id="rId4" Type="http://schemas.microsoft.com/office/2017/10/relationships/threadedComment" Target="../threadedComments/threadedComment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57DDE-B3A3-4085-94CA-E91C0164FC60}">
  <dimension ref="A1:B40"/>
  <sheetViews>
    <sheetView workbookViewId="0">
      <selection activeCell="B4" sqref="B4"/>
    </sheetView>
  </sheetViews>
  <sheetFormatPr defaultRowHeight="13" x14ac:dyDescent="0.3"/>
  <cols>
    <col min="1" max="1" width="75.8984375" bestFit="1" customWidth="1"/>
    <col min="2" max="2" width="19.8984375" customWidth="1"/>
  </cols>
  <sheetData>
    <row r="1" spans="1:2" x14ac:dyDescent="0.3">
      <c r="A1" t="s">
        <v>174</v>
      </c>
      <c r="B1" t="s">
        <v>175</v>
      </c>
    </row>
    <row r="2" spans="1:2" x14ac:dyDescent="0.3">
      <c r="A2" t="s">
        <v>176</v>
      </c>
      <c r="B2" s="69" t="str">
        <f>HYPERLINK("#'Key Stats Figure 1'!A2","Figure 1")</f>
        <v>Figure 1</v>
      </c>
    </row>
    <row r="3" spans="1:2" x14ac:dyDescent="0.3">
      <c r="A3" t="s">
        <v>178</v>
      </c>
      <c r="B3" s="69" t="str">
        <f>HYPERLINK("#'Demand Summary WC Table 1'!A2","Table 1")</f>
        <v>Table 1</v>
      </c>
    </row>
    <row r="4" spans="1:2" x14ac:dyDescent="0.3">
      <c r="A4" t="s">
        <v>179</v>
      </c>
      <c r="B4" s="69" t="str">
        <f>HYPERLINK("#'Demand Summary Actuals Table 2'!A2","Table 2")</f>
        <v>Table 2</v>
      </c>
    </row>
    <row r="5" spans="1:2" x14ac:dyDescent="0.3">
      <c r="A5" t="s">
        <v>177</v>
      </c>
      <c r="B5" s="69" t="str">
        <f>HYPERLINK("#'NDM Figure 2 '!A2","Figure 2")</f>
        <v>Figure 2</v>
      </c>
    </row>
    <row r="6" spans="1:2" x14ac:dyDescent="0.3">
      <c r="A6" t="s">
        <v>180</v>
      </c>
      <c r="B6" s="69" t="str">
        <f>HYPERLINK("#'CWV Figure 3'!A2","Figure 3")</f>
        <v>Figure 3</v>
      </c>
    </row>
    <row r="7" spans="1:2" x14ac:dyDescent="0.3">
      <c r="A7" t="s">
        <v>181</v>
      </c>
      <c r="B7" s="69" t="str">
        <f>HYPERLINK("#'NTS Gas Demand Stats Table 3'!A2","Table 3")</f>
        <v>Table 3</v>
      </c>
    </row>
    <row r="8" spans="1:2" x14ac:dyDescent="0.3">
      <c r="A8" t="s">
        <v>182</v>
      </c>
      <c r="B8" s="69" t="str">
        <f>HYPERLINK("#'Elect. Gen.Figure 4 &amp; 5'!A2","Figure 4")</f>
        <v>Figure 4</v>
      </c>
    </row>
    <row r="9" spans="1:2" x14ac:dyDescent="0.3">
      <c r="A9" t="s">
        <v>183</v>
      </c>
      <c r="B9" s="69" t="str">
        <f>HYPERLINK("#'Elect. Gen.Figure 4 &amp; 5'!A2","Figure 5")</f>
        <v>Figure 5</v>
      </c>
    </row>
    <row r="10" spans="1:2" x14ac:dyDescent="0.3">
      <c r="A10" t="s">
        <v>184</v>
      </c>
      <c r="B10" s="69" t="str">
        <f>HYPERLINK("#'Supply Figure 6 &amp; Table 4'!A2","Figure 6")</f>
        <v>Figure 6</v>
      </c>
    </row>
    <row r="11" spans="1:2" x14ac:dyDescent="0.3">
      <c r="A11" t="s">
        <v>185</v>
      </c>
      <c r="B11" s="69" t="str">
        <f>HYPERLINK("#'Supply Figure 6 &amp; Table 4'!A2","Table 4")</f>
        <v>Table 4</v>
      </c>
    </row>
    <row r="12" spans="1:2" x14ac:dyDescent="0.3">
      <c r="A12" t="s">
        <v>186</v>
      </c>
      <c r="B12" s="69" t="str">
        <f>HYPERLINK("#'Flexible Supply Figure 7 &amp; 8'!A2","Figure 7")</f>
        <v>Figure 7</v>
      </c>
    </row>
    <row r="13" spans="1:2" x14ac:dyDescent="0.3">
      <c r="A13" t="s">
        <v>187</v>
      </c>
      <c r="B13" s="69" t="str">
        <f>HYPERLINK("#'Flexible Supply Figure 7 &amp; 8'!A2","Figure 8")</f>
        <v>Figure 8</v>
      </c>
    </row>
    <row r="14" spans="1:2" x14ac:dyDescent="0.3">
      <c r="A14" t="s">
        <v>188</v>
      </c>
      <c r="B14" s="69" t="str">
        <f>HYPERLINK("#'GB Storage Figure 9'!A2","Figure 9")</f>
        <v>Figure 9</v>
      </c>
    </row>
    <row r="15" spans="1:2" x14ac:dyDescent="0.3">
      <c r="A15" t="s">
        <v>189</v>
      </c>
      <c r="B15" s="69" t="str">
        <f>HYPERLINK("#'Compressor Utili.Figure 10 &amp; 11'!A2","Figure 10")</f>
        <v>Figure 10</v>
      </c>
    </row>
    <row r="16" spans="1:2" x14ac:dyDescent="0.3">
      <c r="A16" t="s">
        <v>190</v>
      </c>
      <c r="B16" s="69" t="str">
        <f>HYPERLINK("#'Compressor Utili.Figure 10 &amp; 11'!A2","Figure 11")</f>
        <v>Figure 11</v>
      </c>
    </row>
    <row r="17" spans="1:2" x14ac:dyDescent="0.3">
      <c r="A17" t="s">
        <v>191</v>
      </c>
      <c r="B17" s="69" t="str">
        <f>HYPERLINK("#'Linepack Figure 12'!A2","Figure 12")</f>
        <v>Figure 12</v>
      </c>
    </row>
    <row r="18" spans="1:2" x14ac:dyDescent="0.3">
      <c r="A18" t="s">
        <v>192</v>
      </c>
      <c r="B18" s="69" t="str">
        <f>HYPERLINK("#'Highest Demand Day Table 5 &amp; 6'!A2","Table 5")</f>
        <v>Table 5</v>
      </c>
    </row>
    <row r="19" spans="1:2" x14ac:dyDescent="0.3">
      <c r="A19" t="s">
        <v>193</v>
      </c>
      <c r="B19" s="69" t="str">
        <f>HYPERLINK("#'Highest Demand Day Table 5 &amp; 6'!A2","Table 6")</f>
        <v>Table 6</v>
      </c>
    </row>
    <row r="20" spans="1:2" x14ac:dyDescent="0.3">
      <c r="A20" t="s">
        <v>194</v>
      </c>
      <c r="B20" s="69" t="str">
        <f>HYPERLINK("#'Peak Day Linepack Figure 13'!A2","Figure 13")</f>
        <v>Figure 13</v>
      </c>
    </row>
    <row r="21" spans="1:2" x14ac:dyDescent="0.3">
      <c r="A21" t="s">
        <v>195</v>
      </c>
      <c r="B21" s="69" t="str">
        <f>HYPERLINK("#'NDM Figure 14 &amp; 15'!A2","Figure 14")</f>
        <v>Figure 14</v>
      </c>
    </row>
    <row r="22" spans="1:2" x14ac:dyDescent="0.3">
      <c r="A22" t="s">
        <v>285</v>
      </c>
      <c r="B22" s="69" t="str">
        <f>HYPERLINK("#'NDM Figure 14 &amp; 15'!A2","Figure 15")</f>
        <v>Figure 15</v>
      </c>
    </row>
    <row r="23" spans="1:2" x14ac:dyDescent="0.3">
      <c r="A23" t="s">
        <v>196</v>
      </c>
      <c r="B23" s="69" t="str">
        <f>HYPERLINK("#'DM &amp; Ind Figure 16 &amp; 17'!A2","Figure 16")</f>
        <v>Figure 16</v>
      </c>
    </row>
    <row r="24" spans="1:2" x14ac:dyDescent="0.3">
      <c r="A24" t="s">
        <v>284</v>
      </c>
      <c r="B24" s="69" t="str">
        <f>HYPERLINK("#'DM &amp; Ind Figure 16 &amp; 17'!A2","Figure 17")</f>
        <v>Figure 17</v>
      </c>
    </row>
    <row r="25" spans="1:2" x14ac:dyDescent="0.3">
      <c r="A25" t="s">
        <v>197</v>
      </c>
      <c r="B25" s="69" t="str">
        <f>HYPERLINK("#'Elec. gen. Figure 18 &amp; 19'!A2","Figure 18")</f>
        <v>Figure 18</v>
      </c>
    </row>
    <row r="26" spans="1:2" x14ac:dyDescent="0.3">
      <c r="A26" t="s">
        <v>282</v>
      </c>
      <c r="B26" s="69" t="str">
        <f>HYPERLINK("#'Elec. gen. Figure 18 &amp; 19'!A2","Figure 19")</f>
        <v>Figure 19</v>
      </c>
    </row>
    <row r="27" spans="1:2" x14ac:dyDescent="0.3">
      <c r="A27" t="s">
        <v>198</v>
      </c>
      <c r="B27" s="69" t="str">
        <f>HYPERLINK("#'Export to Ire Figure 20 &amp; 21'!A2","Figure 20")</f>
        <v>Figure 20</v>
      </c>
    </row>
    <row r="28" spans="1:2" x14ac:dyDescent="0.3">
      <c r="A28" t="s">
        <v>283</v>
      </c>
      <c r="B28" s="69" t="str">
        <f>HYPERLINK("#'Export to Ire Figure 20 &amp; 21'!A2","Figure 21")</f>
        <v>Figure 21</v>
      </c>
    </row>
    <row r="29" spans="1:2" x14ac:dyDescent="0.3">
      <c r="A29" t="s">
        <v>199</v>
      </c>
      <c r="B29" s="69" t="str">
        <f>HYPERLINK("#'Export to Cont.  Figure 22 &amp; 23'!A2","Figure 22")</f>
        <v>Figure 22</v>
      </c>
    </row>
    <row r="30" spans="1:2" x14ac:dyDescent="0.3">
      <c r="A30" t="s">
        <v>286</v>
      </c>
      <c r="B30" s="69" t="str">
        <f>HYPERLINK("#'Export to Cont.  Figure 22 &amp; 23'!A2","Figure 23")</f>
        <v>Figure 23</v>
      </c>
    </row>
    <row r="31" spans="1:2" x14ac:dyDescent="0.3">
      <c r="A31" t="s">
        <v>200</v>
      </c>
      <c r="B31" s="69" t="str">
        <f>HYPERLINK("#'GB StorageFlows_Figure24'!A2","Figure 24")</f>
        <v>Figure 24</v>
      </c>
    </row>
    <row r="32" spans="1:2" x14ac:dyDescent="0.3">
      <c r="A32" t="s">
        <v>201</v>
      </c>
      <c r="B32" s="69" t="str">
        <f>HYPERLINK("#'GB StorageStock_Figure25'!A2","Figure 25")</f>
        <v>Figure 25</v>
      </c>
    </row>
    <row r="33" spans="1:2" x14ac:dyDescent="0.3">
      <c r="A33" t="s">
        <v>202</v>
      </c>
      <c r="B33" s="69" t="str">
        <f>HYPERLINK("#'UKCS Figure 26 &amp; 27'!A2","Figure 26")</f>
        <v>Figure 26</v>
      </c>
    </row>
    <row r="34" spans="1:2" x14ac:dyDescent="0.3">
      <c r="A34" t="s">
        <v>206</v>
      </c>
      <c r="B34" s="69" t="str">
        <f>HYPERLINK("#'UKCS Figure 26 &amp; 27'!A2","Figure 27")</f>
        <v>Figure 27</v>
      </c>
    </row>
    <row r="35" spans="1:2" x14ac:dyDescent="0.3">
      <c r="A35" t="s">
        <v>203</v>
      </c>
      <c r="B35" s="69" t="str">
        <f>HYPERLINK("#'Norway Figure 28 &amp; 29'!A2","Figure 28")</f>
        <v>Figure 28</v>
      </c>
    </row>
    <row r="36" spans="1:2" x14ac:dyDescent="0.3">
      <c r="A36" t="s">
        <v>207</v>
      </c>
      <c r="B36" s="69" t="str">
        <f>HYPERLINK("#'Norway Figure 28 &amp; 29'!A2","Figure 29")</f>
        <v>Figure 29</v>
      </c>
    </row>
    <row r="37" spans="1:2" x14ac:dyDescent="0.3">
      <c r="A37" t="s">
        <v>204</v>
      </c>
      <c r="B37" s="69" t="str">
        <f>HYPERLINK("#'LNG Figure 30 &amp; 31'!A2","Figure 30")</f>
        <v>Figure 30</v>
      </c>
    </row>
    <row r="38" spans="1:2" x14ac:dyDescent="0.3">
      <c r="A38" t="s">
        <v>208</v>
      </c>
      <c r="B38" s="69" t="str">
        <f>HYPERLINK("#'LNG Figure 30 &amp; 31'!A2","Figure 31")</f>
        <v>Figure 31</v>
      </c>
    </row>
    <row r="39" spans="1:2" x14ac:dyDescent="0.3">
      <c r="A39" t="s">
        <v>205</v>
      </c>
      <c r="B39" s="69" t="str">
        <f>HYPERLINK("#'Import from cont Figure 32 &amp; 33'!A2","Figure 32")</f>
        <v>Figure 32</v>
      </c>
    </row>
    <row r="40" spans="1:2" x14ac:dyDescent="0.3">
      <c r="A40" t="s">
        <v>209</v>
      </c>
      <c r="B40" s="69" t="str">
        <f>HYPERLINK("#'Import from cont Figure 32 &amp; 33'!A2","Figure 33")</f>
        <v>Figure 33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C03A5-DD20-409F-8165-B65BA43269F2}">
  <dimension ref="A1:BG203"/>
  <sheetViews>
    <sheetView topLeftCell="A7" workbookViewId="0">
      <selection activeCell="K23" sqref="K23"/>
    </sheetView>
  </sheetViews>
  <sheetFormatPr defaultRowHeight="13" x14ac:dyDescent="0.3"/>
  <sheetData>
    <row r="1" spans="1:59" x14ac:dyDescent="0.3">
      <c r="A1" s="69" t="str">
        <f>HYPERLINK("#'Contents'!A1","Content Page")</f>
        <v>Content Page</v>
      </c>
      <c r="K1" s="69"/>
      <c r="L1" s="69"/>
      <c r="M1" s="69"/>
      <c r="N1" s="69"/>
      <c r="O1" s="69"/>
      <c r="P1" s="69"/>
      <c r="Q1" s="69"/>
      <c r="R1" s="69"/>
    </row>
    <row r="2" spans="1:59" x14ac:dyDescent="0.3">
      <c r="B2" t="s">
        <v>138</v>
      </c>
      <c r="K2" t="s">
        <v>137</v>
      </c>
    </row>
    <row r="6" spans="1:59" x14ac:dyDescent="0.3">
      <c r="BF6" t="s">
        <v>41</v>
      </c>
      <c r="BG6" t="s">
        <v>42</v>
      </c>
    </row>
    <row r="7" spans="1:59" x14ac:dyDescent="0.3">
      <c r="BE7" s="36">
        <v>45931</v>
      </c>
      <c r="BF7">
        <v>0</v>
      </c>
      <c r="BG7">
        <v>-5.9655000000000058</v>
      </c>
    </row>
    <row r="8" spans="1:59" x14ac:dyDescent="0.3">
      <c r="BE8" s="36">
        <v>45932</v>
      </c>
      <c r="BF8">
        <v>0</v>
      </c>
      <c r="BG8">
        <v>-10.506999999999991</v>
      </c>
    </row>
    <row r="9" spans="1:59" x14ac:dyDescent="0.3">
      <c r="BE9" s="36">
        <v>45933</v>
      </c>
      <c r="BF9">
        <v>0</v>
      </c>
      <c r="BG9">
        <v>-7.8474999999999966</v>
      </c>
    </row>
    <row r="10" spans="1:59" x14ac:dyDescent="0.3">
      <c r="BE10" s="36">
        <v>45934</v>
      </c>
      <c r="BF10">
        <v>0</v>
      </c>
      <c r="BG10">
        <v>-7.8474999999999966</v>
      </c>
    </row>
    <row r="11" spans="1:59" ht="14.5" x14ac:dyDescent="0.35">
      <c r="AA11" s="30"/>
      <c r="BE11" s="36">
        <v>45935</v>
      </c>
      <c r="BF11">
        <v>0</v>
      </c>
      <c r="BG11">
        <v>-7.8474999999999966</v>
      </c>
    </row>
    <row r="12" spans="1:59" ht="14.5" x14ac:dyDescent="0.35">
      <c r="Y12" s="30"/>
      <c r="AA12" s="30"/>
      <c r="BE12" s="36">
        <v>45936</v>
      </c>
      <c r="BF12">
        <v>2.2400500000000001</v>
      </c>
      <c r="BG12">
        <v>-1.046999999999997</v>
      </c>
    </row>
    <row r="13" spans="1:59" ht="14.5" x14ac:dyDescent="0.35">
      <c r="Y13" s="30"/>
      <c r="AA13" s="30"/>
      <c r="BE13" s="36">
        <v>45937</v>
      </c>
      <c r="BF13">
        <v>5.5000000000000003E-4</v>
      </c>
      <c r="BG13">
        <v>4.4499999999999318E-2</v>
      </c>
    </row>
    <row r="14" spans="1:59" ht="14.5" x14ac:dyDescent="0.35">
      <c r="Y14" s="30"/>
      <c r="BE14" s="36">
        <v>45938</v>
      </c>
      <c r="BF14">
        <v>0</v>
      </c>
      <c r="BG14">
        <v>3.6500000000003752E-2</v>
      </c>
    </row>
    <row r="15" spans="1:59" x14ac:dyDescent="0.3">
      <c r="BE15" s="36">
        <v>45939</v>
      </c>
      <c r="BF15">
        <v>0</v>
      </c>
      <c r="BG15">
        <v>-7.4999999999931788E-3</v>
      </c>
    </row>
    <row r="16" spans="1:59" x14ac:dyDescent="0.3">
      <c r="BE16" s="36">
        <v>45940</v>
      </c>
      <c r="BF16">
        <v>0</v>
      </c>
      <c r="BG16">
        <v>-1.6850000000000023</v>
      </c>
    </row>
    <row r="17" spans="1:59" x14ac:dyDescent="0.3">
      <c r="BE17" s="36">
        <v>45941</v>
      </c>
      <c r="BF17">
        <v>0</v>
      </c>
      <c r="BG17">
        <v>-1.6850000000000023</v>
      </c>
    </row>
    <row r="18" spans="1:59" ht="14.5" x14ac:dyDescent="0.35">
      <c r="AA18" s="30"/>
      <c r="BE18" s="36">
        <v>45942</v>
      </c>
      <c r="BF18">
        <v>0</v>
      </c>
      <c r="BG18">
        <v>-1.6850000000000023</v>
      </c>
    </row>
    <row r="19" spans="1:59" ht="14.5" x14ac:dyDescent="0.35">
      <c r="AA19" s="30"/>
      <c r="BE19" s="36">
        <v>45943</v>
      </c>
      <c r="BF19">
        <v>0</v>
      </c>
      <c r="BG19">
        <v>-2.5180000000000007</v>
      </c>
    </row>
    <row r="20" spans="1:59" ht="14.5" x14ac:dyDescent="0.35">
      <c r="AA20" s="30"/>
      <c r="BE20" s="36">
        <v>45944</v>
      </c>
      <c r="BF20">
        <v>0</v>
      </c>
      <c r="BG20">
        <v>-1.4060000000000059</v>
      </c>
    </row>
    <row r="21" spans="1:59" x14ac:dyDescent="0.3">
      <c r="B21" t="s">
        <v>98</v>
      </c>
      <c r="C21" t="s">
        <v>172</v>
      </c>
      <c r="D21" t="s">
        <v>40</v>
      </c>
      <c r="BE21" s="36">
        <v>45945</v>
      </c>
      <c r="BF21">
        <v>0</v>
      </c>
      <c r="BG21">
        <v>-1.2104999999999961</v>
      </c>
    </row>
    <row r="22" spans="1:59" x14ac:dyDescent="0.3">
      <c r="A22" s="36">
        <v>46296</v>
      </c>
      <c r="B22" s="34">
        <v>0</v>
      </c>
      <c r="C22" s="5">
        <v>13.335520000000001</v>
      </c>
      <c r="D22" s="5">
        <v>7.7735900000000004</v>
      </c>
      <c r="BE22" s="36">
        <v>45946</v>
      </c>
      <c r="BF22">
        <v>0</v>
      </c>
      <c r="BG22">
        <v>-1.5585000000000093</v>
      </c>
    </row>
    <row r="23" spans="1:59" x14ac:dyDescent="0.3">
      <c r="A23" s="36">
        <v>46297</v>
      </c>
      <c r="B23" s="34">
        <v>0.11</v>
      </c>
      <c r="C23" s="5">
        <v>0</v>
      </c>
      <c r="D23" s="5">
        <v>5.0547399999999998</v>
      </c>
      <c r="K23" t="s">
        <v>78</v>
      </c>
      <c r="BE23" s="36">
        <v>45947</v>
      </c>
      <c r="BF23">
        <v>0</v>
      </c>
      <c r="BG23">
        <v>-2.2210000000000036</v>
      </c>
    </row>
    <row r="24" spans="1:59" x14ac:dyDescent="0.3">
      <c r="A24" s="36">
        <v>46298</v>
      </c>
      <c r="B24" s="34">
        <v>0</v>
      </c>
      <c r="C24" s="5">
        <v>0</v>
      </c>
      <c r="D24" s="5">
        <v>5.0591900000000001</v>
      </c>
      <c r="K24" t="s">
        <v>29</v>
      </c>
      <c r="BE24" s="36">
        <v>45948</v>
      </c>
      <c r="BF24">
        <v>0</v>
      </c>
      <c r="BG24">
        <v>-2.2210000000000036</v>
      </c>
    </row>
    <row r="25" spans="1:59" x14ac:dyDescent="0.3">
      <c r="A25" s="36">
        <v>46299</v>
      </c>
      <c r="B25" s="34">
        <v>0</v>
      </c>
      <c r="C25" s="5">
        <v>2.0267200000000001</v>
      </c>
      <c r="D25" s="5">
        <v>5.0577199999999998</v>
      </c>
      <c r="BE25" s="36">
        <v>45949</v>
      </c>
      <c r="BF25">
        <v>0</v>
      </c>
      <c r="BG25">
        <v>-2.2210000000000036</v>
      </c>
    </row>
    <row r="26" spans="1:59" x14ac:dyDescent="0.3">
      <c r="A26" s="36">
        <v>46300</v>
      </c>
      <c r="B26" s="34">
        <v>0</v>
      </c>
      <c r="C26" s="5">
        <v>0</v>
      </c>
      <c r="D26" s="5">
        <v>5.05748</v>
      </c>
      <c r="K26" t="s">
        <v>30</v>
      </c>
      <c r="L26" t="s">
        <v>31</v>
      </c>
      <c r="M26" t="s">
        <v>32</v>
      </c>
      <c r="N26" t="s">
        <v>33</v>
      </c>
      <c r="O26" t="s">
        <v>34</v>
      </c>
      <c r="P26" t="s">
        <v>35</v>
      </c>
      <c r="BE26" s="36">
        <v>45950</v>
      </c>
      <c r="BF26">
        <v>0</v>
      </c>
      <c r="BG26">
        <v>-2.6574999999999989</v>
      </c>
    </row>
    <row r="27" spans="1:59" ht="14.5" x14ac:dyDescent="0.35">
      <c r="A27" s="36">
        <v>46301</v>
      </c>
      <c r="B27" s="34">
        <v>0</v>
      </c>
      <c r="C27" s="5">
        <v>0</v>
      </c>
      <c r="D27" s="5">
        <v>5.0635000000000003</v>
      </c>
      <c r="J27" t="s">
        <v>1</v>
      </c>
      <c r="K27">
        <v>5</v>
      </c>
      <c r="L27">
        <v>12</v>
      </c>
      <c r="M27">
        <v>22</v>
      </c>
      <c r="N27" s="117">
        <v>21</v>
      </c>
      <c r="O27" s="117">
        <v>25</v>
      </c>
      <c r="P27" s="117">
        <v>22</v>
      </c>
      <c r="Q27">
        <f>SUM(K27:P27)</f>
        <v>107</v>
      </c>
      <c r="BE27" s="36">
        <v>45951</v>
      </c>
      <c r="BF27">
        <v>21.891590000000001</v>
      </c>
      <c r="BG27">
        <v>-5.1694999999999993</v>
      </c>
    </row>
    <row r="28" spans="1:59" ht="14.5" x14ac:dyDescent="0.35">
      <c r="A28" s="36">
        <v>46302</v>
      </c>
      <c r="B28" s="34">
        <v>0</v>
      </c>
      <c r="C28" s="5">
        <v>0.10123</v>
      </c>
      <c r="D28" s="5">
        <v>5.0759600000000002</v>
      </c>
      <c r="J28" t="s">
        <v>5</v>
      </c>
      <c r="K28" s="117">
        <v>11</v>
      </c>
      <c r="L28" s="117">
        <v>18</v>
      </c>
      <c r="M28" s="117">
        <v>18</v>
      </c>
      <c r="N28" s="117">
        <v>29</v>
      </c>
      <c r="O28" s="117">
        <v>28</v>
      </c>
      <c r="P28" s="117">
        <v>18</v>
      </c>
      <c r="Q28">
        <f>SUM(K28:P28)</f>
        <v>122</v>
      </c>
      <c r="BE28" s="36">
        <v>45952</v>
      </c>
      <c r="BF28">
        <v>20.398810000000001</v>
      </c>
      <c r="BG28">
        <v>-4.804000000000002</v>
      </c>
    </row>
    <row r="29" spans="1:59" x14ac:dyDescent="0.3">
      <c r="A29" s="36">
        <v>46303</v>
      </c>
      <c r="B29" s="34">
        <v>0</v>
      </c>
      <c r="C29" s="5">
        <v>0</v>
      </c>
      <c r="D29" s="5">
        <v>11.898070000000001</v>
      </c>
      <c r="BE29" s="36">
        <v>45953</v>
      </c>
      <c r="BF29">
        <v>19.324269999999999</v>
      </c>
      <c r="BG29">
        <v>-5.0899999999999892</v>
      </c>
    </row>
    <row r="30" spans="1:59" x14ac:dyDescent="0.3">
      <c r="A30" s="36">
        <v>46304</v>
      </c>
      <c r="B30" s="34">
        <v>0</v>
      </c>
      <c r="C30" s="5">
        <v>0.26928999999999997</v>
      </c>
      <c r="D30" s="5">
        <v>14.526070000000001</v>
      </c>
      <c r="BE30" s="36">
        <v>45954</v>
      </c>
      <c r="BF30">
        <v>18.87856</v>
      </c>
      <c r="BG30">
        <v>-3.6925000000000097</v>
      </c>
    </row>
    <row r="31" spans="1:59" x14ac:dyDescent="0.3">
      <c r="A31" s="36">
        <v>46305</v>
      </c>
      <c r="B31" s="34">
        <v>0</v>
      </c>
      <c r="C31" s="5">
        <v>0</v>
      </c>
      <c r="D31" s="5">
        <v>21.95289</v>
      </c>
      <c r="BE31" s="36">
        <v>45955</v>
      </c>
      <c r="BF31">
        <v>15.34872</v>
      </c>
      <c r="BG31">
        <v>-3.6925000000000097</v>
      </c>
    </row>
    <row r="32" spans="1:59" x14ac:dyDescent="0.3">
      <c r="A32" s="36">
        <v>46306</v>
      </c>
      <c r="B32" s="34">
        <v>0</v>
      </c>
      <c r="C32" s="5">
        <v>2.6185800000000001</v>
      </c>
      <c r="D32" s="5">
        <v>12.228859999999999</v>
      </c>
      <c r="BE32" s="36">
        <v>45956</v>
      </c>
      <c r="BF32">
        <v>11.99015</v>
      </c>
      <c r="BG32">
        <v>-3.6925000000000097</v>
      </c>
    </row>
    <row r="33" spans="1:59" x14ac:dyDescent="0.3">
      <c r="A33" s="36">
        <v>46307</v>
      </c>
      <c r="B33" s="34">
        <v>0</v>
      </c>
      <c r="C33" s="5">
        <v>17.148479999999999</v>
      </c>
      <c r="D33" s="5">
        <v>11.842890000000001</v>
      </c>
      <c r="BE33" s="36">
        <v>45957</v>
      </c>
      <c r="BF33">
        <v>13.366759999999999</v>
      </c>
      <c r="BG33">
        <v>-4.4994999999999976</v>
      </c>
    </row>
    <row r="34" spans="1:59" x14ac:dyDescent="0.3">
      <c r="A34" s="36">
        <v>46308</v>
      </c>
      <c r="B34" s="34">
        <v>0</v>
      </c>
      <c r="C34" s="5">
        <v>9.98902</v>
      </c>
      <c r="D34" s="5">
        <v>38.1753</v>
      </c>
      <c r="BE34" s="36">
        <v>45958</v>
      </c>
      <c r="BF34">
        <v>22.96181</v>
      </c>
      <c r="BG34">
        <v>-4.0175000000000125</v>
      </c>
    </row>
    <row r="35" spans="1:59" x14ac:dyDescent="0.3">
      <c r="A35" s="36">
        <v>46309</v>
      </c>
      <c r="B35" s="34">
        <v>0</v>
      </c>
      <c r="C35" s="5">
        <v>9.8819999999999997</v>
      </c>
      <c r="D35" s="5">
        <v>41.749049999999997</v>
      </c>
      <c r="BE35" s="36">
        <v>45959</v>
      </c>
      <c r="BF35">
        <v>10.192539999999999</v>
      </c>
      <c r="BG35">
        <v>-3.1975000000000051</v>
      </c>
    </row>
    <row r="36" spans="1:59" x14ac:dyDescent="0.3">
      <c r="A36" s="36">
        <v>46310</v>
      </c>
      <c r="B36" s="34">
        <v>0</v>
      </c>
      <c r="C36" s="5">
        <v>11.794309999999999</v>
      </c>
      <c r="D36" s="5">
        <v>39.835529999999999</v>
      </c>
      <c r="BE36" s="36">
        <v>45960</v>
      </c>
      <c r="BF36">
        <v>22.154679999999999</v>
      </c>
      <c r="BG36">
        <v>-5.2235000000000014</v>
      </c>
    </row>
    <row r="37" spans="1:59" x14ac:dyDescent="0.3">
      <c r="A37" s="36">
        <v>46311</v>
      </c>
      <c r="B37" s="34">
        <v>0</v>
      </c>
      <c r="C37" s="5">
        <v>3.6879400000000002</v>
      </c>
      <c r="D37" s="5">
        <v>39.516829999999999</v>
      </c>
      <c r="BE37" s="36">
        <v>45961</v>
      </c>
      <c r="BF37">
        <v>23.96332</v>
      </c>
      <c r="BG37">
        <v>-4.4624999999999915</v>
      </c>
    </row>
    <row r="38" spans="1:59" x14ac:dyDescent="0.3">
      <c r="A38" s="36">
        <v>46312</v>
      </c>
      <c r="B38" s="34">
        <v>0</v>
      </c>
      <c r="C38" s="5">
        <v>2.7513100000000001</v>
      </c>
      <c r="D38" s="5">
        <v>42.575099999999999</v>
      </c>
      <c r="BE38" s="36">
        <v>45962</v>
      </c>
      <c r="BF38">
        <v>24.788910000000001</v>
      </c>
      <c r="BG38">
        <v>-4.4624999999999915</v>
      </c>
    </row>
    <row r="39" spans="1:59" x14ac:dyDescent="0.3">
      <c r="A39" s="36">
        <v>46313</v>
      </c>
      <c r="B39" s="34">
        <v>0.18</v>
      </c>
      <c r="C39" s="5">
        <v>0</v>
      </c>
      <c r="D39" s="5">
        <v>20.776499999999999</v>
      </c>
      <c r="BE39" s="36">
        <v>45963</v>
      </c>
      <c r="BF39">
        <v>24.424959999999999</v>
      </c>
      <c r="BG39">
        <v>-4.4624999999999915</v>
      </c>
    </row>
    <row r="40" spans="1:59" x14ac:dyDescent="0.3">
      <c r="A40" s="36">
        <v>46314</v>
      </c>
      <c r="B40" s="34">
        <v>0.18</v>
      </c>
      <c r="C40" s="5">
        <v>0</v>
      </c>
      <c r="D40" s="5">
        <v>20.692779999999999</v>
      </c>
      <c r="BE40" s="36">
        <v>45964</v>
      </c>
      <c r="BF40">
        <v>25.479669999999999</v>
      </c>
      <c r="BG40">
        <v>-5.2950000000000017</v>
      </c>
    </row>
    <row r="41" spans="1:59" x14ac:dyDescent="0.3">
      <c r="A41" s="36">
        <v>46315</v>
      </c>
      <c r="B41" s="34">
        <v>0.18</v>
      </c>
      <c r="C41" s="5">
        <v>0</v>
      </c>
      <c r="D41" s="5">
        <v>38.890970000000003</v>
      </c>
      <c r="BE41" s="36">
        <v>45965</v>
      </c>
      <c r="BF41">
        <v>19.597159999999999</v>
      </c>
      <c r="BG41">
        <v>-3.9495000000000005</v>
      </c>
    </row>
    <row r="42" spans="1:59" x14ac:dyDescent="0.3">
      <c r="A42" s="36">
        <v>46316</v>
      </c>
      <c r="B42" s="34">
        <v>0.18</v>
      </c>
      <c r="C42" s="5">
        <v>0</v>
      </c>
      <c r="D42" s="5">
        <v>34.331150000000001</v>
      </c>
      <c r="BE42" s="36">
        <v>45966</v>
      </c>
      <c r="BF42">
        <v>17.3507</v>
      </c>
      <c r="BG42">
        <v>-4.0994999999999919</v>
      </c>
    </row>
    <row r="43" spans="1:59" x14ac:dyDescent="0.3">
      <c r="A43" s="36">
        <v>46317</v>
      </c>
      <c r="B43" s="34">
        <v>0.17</v>
      </c>
      <c r="C43" s="5">
        <v>3.0379800000000001</v>
      </c>
      <c r="D43" s="5">
        <v>40.84496</v>
      </c>
      <c r="BE43" s="36">
        <v>45967</v>
      </c>
      <c r="BF43">
        <v>10.778560000000001</v>
      </c>
      <c r="BG43">
        <v>-5.6919999999999931</v>
      </c>
    </row>
    <row r="44" spans="1:59" x14ac:dyDescent="0.3">
      <c r="A44" s="36">
        <v>46318</v>
      </c>
      <c r="B44" s="34">
        <v>0.18</v>
      </c>
      <c r="C44" s="5">
        <v>0</v>
      </c>
      <c r="D44" s="5">
        <v>37.209350000000001</v>
      </c>
      <c r="BE44" s="36">
        <v>45968</v>
      </c>
      <c r="BF44">
        <v>22.36186</v>
      </c>
      <c r="BG44">
        <v>-4.2069999999999936</v>
      </c>
    </row>
    <row r="45" spans="1:59" x14ac:dyDescent="0.3">
      <c r="A45" s="36">
        <v>46319</v>
      </c>
      <c r="B45" s="34">
        <v>0.16</v>
      </c>
      <c r="C45" s="5">
        <v>0</v>
      </c>
      <c r="D45" s="5">
        <v>40.104730000000004</v>
      </c>
      <c r="BE45" s="36">
        <v>45969</v>
      </c>
      <c r="BF45">
        <v>13.115769999999999</v>
      </c>
      <c r="BG45">
        <v>-4.2069999999999936</v>
      </c>
    </row>
    <row r="46" spans="1:59" x14ac:dyDescent="0.3">
      <c r="A46" s="36">
        <v>46320</v>
      </c>
      <c r="B46" s="34">
        <v>0.19</v>
      </c>
      <c r="C46" s="5">
        <v>1.05383</v>
      </c>
      <c r="D46" s="5">
        <v>21.805440000000001</v>
      </c>
      <c r="BE46" s="36">
        <v>45970</v>
      </c>
      <c r="BF46">
        <v>13.22078</v>
      </c>
      <c r="BG46">
        <v>-4.2069999999999936</v>
      </c>
    </row>
    <row r="47" spans="1:59" x14ac:dyDescent="0.3">
      <c r="A47" s="36">
        <v>46321</v>
      </c>
      <c r="B47" s="34">
        <v>0.18</v>
      </c>
      <c r="C47" s="5">
        <v>15.468970000000001</v>
      </c>
      <c r="D47" s="5">
        <v>22.391999999999999</v>
      </c>
      <c r="BE47" s="36">
        <v>45971</v>
      </c>
      <c r="BF47">
        <v>20.12255</v>
      </c>
      <c r="BG47">
        <v>-7.5460000000000065</v>
      </c>
    </row>
    <row r="48" spans="1:59" x14ac:dyDescent="0.3">
      <c r="A48" s="36">
        <v>46322</v>
      </c>
      <c r="B48" s="34">
        <v>0.18</v>
      </c>
      <c r="C48" s="5">
        <v>1.78125</v>
      </c>
      <c r="D48" s="5">
        <v>31.794540000000001</v>
      </c>
      <c r="BE48" s="36">
        <v>45972</v>
      </c>
      <c r="BF48">
        <v>38.805149999999998</v>
      </c>
      <c r="BG48">
        <v>-14.117999999999995</v>
      </c>
    </row>
    <row r="49" spans="1:59" x14ac:dyDescent="0.3">
      <c r="A49" s="36">
        <v>46323</v>
      </c>
      <c r="B49" s="34">
        <v>0.18</v>
      </c>
      <c r="C49" s="5">
        <v>0</v>
      </c>
      <c r="D49" s="5">
        <v>32.164589999999997</v>
      </c>
      <c r="BE49" s="36">
        <v>45973</v>
      </c>
      <c r="BF49">
        <v>43.717379999999999</v>
      </c>
      <c r="BG49">
        <v>-10.162999999999997</v>
      </c>
    </row>
    <row r="50" spans="1:59" x14ac:dyDescent="0.3">
      <c r="A50" s="36">
        <v>46324</v>
      </c>
      <c r="B50" s="34">
        <v>0.18</v>
      </c>
      <c r="C50" s="5">
        <v>42.485779999999998</v>
      </c>
      <c r="D50" s="5">
        <v>28.898219999999998</v>
      </c>
      <c r="BE50" s="36">
        <v>45974</v>
      </c>
      <c r="BF50">
        <v>31.457979999999999</v>
      </c>
      <c r="BG50">
        <v>-9.5144999999999982</v>
      </c>
    </row>
    <row r="51" spans="1:59" x14ac:dyDescent="0.3">
      <c r="A51" s="36">
        <v>46325</v>
      </c>
      <c r="B51" s="34">
        <v>0.18</v>
      </c>
      <c r="C51" s="5">
        <v>25.337700000000002</v>
      </c>
      <c r="D51" s="5">
        <v>30.004020000000001</v>
      </c>
      <c r="BE51" s="36">
        <v>45975</v>
      </c>
      <c r="BF51">
        <v>30.1845</v>
      </c>
      <c r="BG51">
        <v>-0.35150000000000148</v>
      </c>
    </row>
    <row r="52" spans="1:59" x14ac:dyDescent="0.3">
      <c r="A52" s="36">
        <v>46326</v>
      </c>
      <c r="B52" s="34">
        <v>0.18</v>
      </c>
      <c r="C52" s="5">
        <v>2.8817599999999999</v>
      </c>
      <c r="D52" s="5">
        <v>19.70815</v>
      </c>
      <c r="BE52" s="36">
        <v>45976</v>
      </c>
      <c r="BF52">
        <v>20.511569999999999</v>
      </c>
      <c r="BG52">
        <v>-0.35150000000000148</v>
      </c>
    </row>
    <row r="53" spans="1:59" x14ac:dyDescent="0.3">
      <c r="A53" s="36">
        <v>46327</v>
      </c>
      <c r="B53" s="34">
        <v>0.17</v>
      </c>
      <c r="C53" s="5">
        <v>0</v>
      </c>
      <c r="D53" s="5">
        <v>49.47034</v>
      </c>
      <c r="BE53" s="36">
        <v>45977</v>
      </c>
      <c r="BF53">
        <v>23.090050000000002</v>
      </c>
      <c r="BG53">
        <v>-0.35150000000000148</v>
      </c>
    </row>
    <row r="54" spans="1:59" x14ac:dyDescent="0.3">
      <c r="A54" s="36">
        <v>46328</v>
      </c>
      <c r="B54" s="34">
        <v>0.17</v>
      </c>
      <c r="C54" s="5">
        <v>0</v>
      </c>
      <c r="D54" s="5">
        <v>49.539870000000001</v>
      </c>
      <c r="BE54" s="36">
        <v>45978</v>
      </c>
      <c r="BF54">
        <v>1.6089800000000001</v>
      </c>
      <c r="BG54">
        <v>1.0845000000000056</v>
      </c>
    </row>
    <row r="55" spans="1:59" x14ac:dyDescent="0.3">
      <c r="A55" s="36">
        <v>46329</v>
      </c>
      <c r="B55" s="34">
        <v>0.2</v>
      </c>
      <c r="C55" s="5">
        <v>0</v>
      </c>
      <c r="D55" s="5">
        <v>55.100969999999997</v>
      </c>
      <c r="BE55" s="36">
        <v>45979</v>
      </c>
      <c r="BF55">
        <v>0.66612000000000005</v>
      </c>
      <c r="BG55">
        <v>1.2220000000000084</v>
      </c>
    </row>
    <row r="56" spans="1:59" x14ac:dyDescent="0.3">
      <c r="A56" s="36">
        <v>46330</v>
      </c>
      <c r="B56" s="34">
        <v>0.2</v>
      </c>
      <c r="C56" s="5">
        <v>0</v>
      </c>
      <c r="D56" s="5">
        <v>51.643329999999999</v>
      </c>
      <c r="BE56" s="36">
        <v>45980</v>
      </c>
      <c r="BF56">
        <v>0</v>
      </c>
      <c r="BG56">
        <v>1.9775000000000063</v>
      </c>
    </row>
    <row r="57" spans="1:59" x14ac:dyDescent="0.3">
      <c r="A57" s="36">
        <v>46331</v>
      </c>
      <c r="B57" s="34">
        <v>0.2</v>
      </c>
      <c r="C57" s="5">
        <v>0</v>
      </c>
      <c r="D57" s="5">
        <v>48.510359999999999</v>
      </c>
      <c r="BE57" s="36">
        <v>45981</v>
      </c>
      <c r="BF57">
        <v>0</v>
      </c>
      <c r="BG57">
        <v>0.61400000000000432</v>
      </c>
    </row>
    <row r="58" spans="1:59" x14ac:dyDescent="0.3">
      <c r="A58" s="36">
        <v>46332</v>
      </c>
      <c r="B58" s="34">
        <v>0.19</v>
      </c>
      <c r="C58" s="5">
        <v>0</v>
      </c>
      <c r="D58" s="5">
        <v>49.372520000000002</v>
      </c>
      <c r="BE58" s="36">
        <v>45982</v>
      </c>
      <c r="BF58">
        <v>0</v>
      </c>
      <c r="BG58">
        <v>0.60199999999998965</v>
      </c>
    </row>
    <row r="59" spans="1:59" x14ac:dyDescent="0.3">
      <c r="A59" s="36">
        <v>46333</v>
      </c>
      <c r="B59" s="34">
        <v>0.19</v>
      </c>
      <c r="C59" s="5">
        <v>13.004519999999999</v>
      </c>
      <c r="D59" s="5">
        <v>41.848849999999999</v>
      </c>
      <c r="BE59" s="36">
        <v>45983</v>
      </c>
      <c r="BF59">
        <v>1.83043</v>
      </c>
      <c r="BG59">
        <v>0.60199999999998965</v>
      </c>
    </row>
    <row r="60" spans="1:59" x14ac:dyDescent="0.3">
      <c r="A60" s="36">
        <v>46334</v>
      </c>
      <c r="B60" s="34">
        <v>0.19</v>
      </c>
      <c r="C60" s="5">
        <v>0.71169000000000004</v>
      </c>
      <c r="D60" s="5">
        <v>37.211869999999998</v>
      </c>
      <c r="BE60" s="36">
        <v>45984</v>
      </c>
      <c r="BF60">
        <v>5.6363899999999996</v>
      </c>
      <c r="BG60">
        <v>0.60199999999998965</v>
      </c>
    </row>
    <row r="61" spans="1:59" x14ac:dyDescent="0.3">
      <c r="A61" s="36">
        <v>46335</v>
      </c>
      <c r="B61" s="34">
        <v>0.19</v>
      </c>
      <c r="C61" s="5">
        <v>1.0841499999999999</v>
      </c>
      <c r="D61" s="5">
        <v>37.325099999999999</v>
      </c>
      <c r="BE61" s="36">
        <v>45985</v>
      </c>
      <c r="BF61">
        <v>2.45675</v>
      </c>
      <c r="BG61">
        <v>7.7000000000012392E-2</v>
      </c>
    </row>
    <row r="62" spans="1:59" x14ac:dyDescent="0.3">
      <c r="A62" s="36">
        <v>46336</v>
      </c>
      <c r="B62" s="34">
        <v>0.18</v>
      </c>
      <c r="C62" s="5">
        <v>0</v>
      </c>
      <c r="D62" s="5">
        <v>57.448329999999999</v>
      </c>
      <c r="BE62" s="36">
        <v>45986</v>
      </c>
      <c r="BF62">
        <v>2.87385</v>
      </c>
      <c r="BG62">
        <v>0.52049999999999841</v>
      </c>
    </row>
    <row r="63" spans="1:59" x14ac:dyDescent="0.3">
      <c r="A63" s="36">
        <v>46337</v>
      </c>
      <c r="B63" s="34">
        <v>0.18</v>
      </c>
      <c r="C63" s="5">
        <v>0</v>
      </c>
      <c r="D63" s="5">
        <v>49.731459999999998</v>
      </c>
      <c r="BE63" s="36">
        <v>45987</v>
      </c>
      <c r="BF63">
        <v>3.1064600000000002</v>
      </c>
      <c r="BG63">
        <v>-0.28549999999999898</v>
      </c>
    </row>
    <row r="64" spans="1:59" x14ac:dyDescent="0.3">
      <c r="A64" s="36">
        <v>46338</v>
      </c>
      <c r="B64" s="34">
        <v>0</v>
      </c>
      <c r="C64" s="5">
        <v>0</v>
      </c>
      <c r="D64" s="5">
        <v>41.111910000000002</v>
      </c>
      <c r="BE64" s="36">
        <v>45988</v>
      </c>
      <c r="BF64">
        <v>4.4850099999999999</v>
      </c>
      <c r="BG64">
        <v>0.73249999999998749</v>
      </c>
    </row>
    <row r="65" spans="1:59" x14ac:dyDescent="0.3">
      <c r="A65" s="36">
        <v>46339</v>
      </c>
      <c r="B65" s="34">
        <v>0.17</v>
      </c>
      <c r="C65" s="5">
        <v>0</v>
      </c>
      <c r="D65" s="5">
        <v>34.162480000000002</v>
      </c>
      <c r="BE65" s="36">
        <v>45989</v>
      </c>
      <c r="BF65">
        <v>3.1181399999999999</v>
      </c>
      <c r="BG65">
        <v>0.45949999999999136</v>
      </c>
    </row>
    <row r="66" spans="1:59" x14ac:dyDescent="0.3">
      <c r="A66" s="36">
        <v>46340</v>
      </c>
      <c r="B66" s="34">
        <v>0.18</v>
      </c>
      <c r="C66" s="5">
        <v>2.5820400000000001</v>
      </c>
      <c r="D66" s="5">
        <v>41.362430000000003</v>
      </c>
      <c r="BE66" s="36">
        <v>45990</v>
      </c>
      <c r="BF66">
        <v>1.3921399999999999</v>
      </c>
      <c r="BG66">
        <v>0.45949999999999136</v>
      </c>
    </row>
    <row r="67" spans="1:59" x14ac:dyDescent="0.3">
      <c r="A67" s="36">
        <v>46341</v>
      </c>
      <c r="B67" s="34">
        <v>0.18</v>
      </c>
      <c r="C67" s="5">
        <v>0</v>
      </c>
      <c r="D67" s="5">
        <v>44.084440000000001</v>
      </c>
      <c r="BE67" s="36">
        <v>45991</v>
      </c>
      <c r="BF67">
        <v>1.53427</v>
      </c>
      <c r="BG67">
        <v>0.45949999999999136</v>
      </c>
    </row>
    <row r="68" spans="1:59" x14ac:dyDescent="0.3">
      <c r="A68" s="36">
        <v>46342</v>
      </c>
      <c r="B68" s="34">
        <v>0.18</v>
      </c>
      <c r="C68" s="5">
        <v>0</v>
      </c>
      <c r="D68" s="5">
        <v>44.983640000000001</v>
      </c>
      <c r="BE68" s="36">
        <v>45992</v>
      </c>
      <c r="BF68">
        <v>6.0394800000000002</v>
      </c>
      <c r="BG68">
        <v>-0.36899999999999977</v>
      </c>
    </row>
    <row r="69" spans="1:59" x14ac:dyDescent="0.3">
      <c r="A69" s="36">
        <v>46343</v>
      </c>
      <c r="B69" s="34">
        <v>0.18</v>
      </c>
      <c r="C69" s="5">
        <v>19.445779999999999</v>
      </c>
      <c r="D69" s="5">
        <v>78.122100000000003</v>
      </c>
      <c r="BE69" s="36">
        <v>45993</v>
      </c>
      <c r="BF69">
        <v>8.6208399999999994</v>
      </c>
      <c r="BG69">
        <v>-0.33549999999999613</v>
      </c>
    </row>
    <row r="70" spans="1:59" x14ac:dyDescent="0.3">
      <c r="A70" s="36">
        <v>46344</v>
      </c>
      <c r="B70" s="34">
        <v>0.17</v>
      </c>
      <c r="C70" s="5">
        <v>39.226480000000002</v>
      </c>
      <c r="D70" s="5">
        <v>81.359459999999999</v>
      </c>
      <c r="BE70" s="36">
        <v>45994</v>
      </c>
      <c r="BF70">
        <v>9.7139000000000006</v>
      </c>
      <c r="BG70">
        <v>-0.36950000000000216</v>
      </c>
    </row>
    <row r="71" spans="1:59" x14ac:dyDescent="0.3">
      <c r="A71" s="36">
        <v>46345</v>
      </c>
      <c r="B71" s="34">
        <v>0.17</v>
      </c>
      <c r="C71" s="5">
        <v>32.134</v>
      </c>
      <c r="D71" s="5">
        <v>84.864909999999995</v>
      </c>
      <c r="BE71" s="36">
        <v>45995</v>
      </c>
      <c r="BF71">
        <v>11.69819</v>
      </c>
      <c r="BG71">
        <v>-1.4185000000000088</v>
      </c>
    </row>
    <row r="72" spans="1:59" x14ac:dyDescent="0.3">
      <c r="A72" s="36">
        <v>46346</v>
      </c>
      <c r="B72" s="34">
        <v>2.64</v>
      </c>
      <c r="C72" s="5">
        <v>57.135089999999998</v>
      </c>
      <c r="D72" s="5">
        <v>97.680449999999993</v>
      </c>
      <c r="BE72" s="36">
        <v>45996</v>
      </c>
      <c r="BF72">
        <v>16.003250000000001</v>
      </c>
      <c r="BG72">
        <v>-1.0785000000000053</v>
      </c>
    </row>
    <row r="73" spans="1:59" x14ac:dyDescent="0.3">
      <c r="A73" s="36">
        <v>46347</v>
      </c>
      <c r="B73" s="34">
        <v>0.17</v>
      </c>
      <c r="C73" s="5">
        <v>53.62726</v>
      </c>
      <c r="D73" s="5">
        <v>96.279809999999998</v>
      </c>
      <c r="BE73" s="36">
        <v>45997</v>
      </c>
      <c r="BF73">
        <v>5.87913</v>
      </c>
      <c r="BG73">
        <v>-1.0785000000000053</v>
      </c>
    </row>
    <row r="74" spans="1:59" x14ac:dyDescent="0.3">
      <c r="A74" s="36">
        <v>46348</v>
      </c>
      <c r="B74" s="34">
        <v>0.17</v>
      </c>
      <c r="C74" s="5">
        <v>19.328189999999999</v>
      </c>
      <c r="D74" s="5">
        <v>60.056159999999998</v>
      </c>
      <c r="BE74" s="36">
        <v>45998</v>
      </c>
      <c r="BF74">
        <v>5.3765200000000002</v>
      </c>
      <c r="BG74">
        <v>-1.0785000000000053</v>
      </c>
    </row>
    <row r="75" spans="1:59" x14ac:dyDescent="0.3">
      <c r="A75" s="36">
        <v>46349</v>
      </c>
      <c r="B75" s="34">
        <v>0.18</v>
      </c>
      <c r="C75" s="5">
        <v>0</v>
      </c>
      <c r="D75" s="5">
        <v>57.658679999999997</v>
      </c>
      <c r="BE75" s="36">
        <v>45999</v>
      </c>
      <c r="BF75">
        <v>6.5733600000000001</v>
      </c>
      <c r="BG75">
        <v>-1.0374999999999943</v>
      </c>
    </row>
    <row r="76" spans="1:59" x14ac:dyDescent="0.3">
      <c r="A76" s="36">
        <v>46350</v>
      </c>
      <c r="B76" s="34">
        <v>0.18</v>
      </c>
      <c r="C76" s="5">
        <v>32.333300000000001</v>
      </c>
      <c r="D76" s="5">
        <v>67.238110000000006</v>
      </c>
      <c r="BE76" s="36">
        <v>46000</v>
      </c>
      <c r="BF76">
        <v>5.7047999999999996</v>
      </c>
      <c r="BG76">
        <v>-0.70499999999999829</v>
      </c>
    </row>
    <row r="77" spans="1:59" x14ac:dyDescent="0.3">
      <c r="A77" s="36">
        <v>46351</v>
      </c>
      <c r="B77" s="34">
        <v>0.17</v>
      </c>
      <c r="C77" s="5">
        <v>54.650919999999999</v>
      </c>
      <c r="D77" s="5">
        <v>80.609030000000004</v>
      </c>
      <c r="BE77" s="36">
        <v>46001</v>
      </c>
      <c r="BF77">
        <v>5.4252399999999996</v>
      </c>
      <c r="BG77">
        <v>-0.91700000000000159</v>
      </c>
    </row>
    <row r="78" spans="1:59" x14ac:dyDescent="0.3">
      <c r="A78" s="36">
        <v>46352</v>
      </c>
      <c r="B78" s="34">
        <v>0.17</v>
      </c>
      <c r="C78" s="5">
        <v>44.425139999999999</v>
      </c>
      <c r="D78" s="5">
        <v>82.121790000000004</v>
      </c>
      <c r="BE78" s="36">
        <v>46002</v>
      </c>
      <c r="BF78">
        <v>5.31799</v>
      </c>
      <c r="BG78">
        <v>-1.2569999999999908</v>
      </c>
    </row>
    <row r="79" spans="1:59" x14ac:dyDescent="0.3">
      <c r="A79" s="36">
        <v>46353</v>
      </c>
      <c r="B79" s="34">
        <v>0.17</v>
      </c>
      <c r="C79" s="5">
        <v>0</v>
      </c>
      <c r="D79" s="5">
        <v>49.359470000000002</v>
      </c>
      <c r="BE79" s="36">
        <v>46003</v>
      </c>
      <c r="BF79">
        <v>5.1037699999999999</v>
      </c>
      <c r="BG79">
        <v>-0.43349999999999511</v>
      </c>
    </row>
    <row r="80" spans="1:59" x14ac:dyDescent="0.3">
      <c r="A80" s="36">
        <v>46354</v>
      </c>
      <c r="B80" s="34">
        <v>0.17</v>
      </c>
      <c r="C80" s="5">
        <v>2.0622600000000002</v>
      </c>
      <c r="D80" s="5">
        <v>43.855559999999997</v>
      </c>
      <c r="BE80" s="36">
        <v>46004</v>
      </c>
      <c r="BF80">
        <v>5.3104500000000003</v>
      </c>
      <c r="BG80">
        <v>-0.43349999999999511</v>
      </c>
    </row>
    <row r="81" spans="1:59" x14ac:dyDescent="0.3">
      <c r="A81" s="36">
        <v>46355</v>
      </c>
      <c r="B81" s="34">
        <v>0.17</v>
      </c>
      <c r="C81" s="5">
        <v>4.1414799999999996</v>
      </c>
      <c r="D81" s="5">
        <v>45.521749999999997</v>
      </c>
      <c r="BE81" s="36">
        <v>46005</v>
      </c>
      <c r="BF81">
        <v>5.1257999999999999</v>
      </c>
      <c r="BG81">
        <v>-0.43349999999999511</v>
      </c>
    </row>
    <row r="82" spans="1:59" x14ac:dyDescent="0.3">
      <c r="A82" s="36">
        <v>46356</v>
      </c>
      <c r="B82" s="34">
        <v>0.17</v>
      </c>
      <c r="C82" s="5">
        <v>12.9018</v>
      </c>
      <c r="D82" s="5">
        <v>45.650460000000002</v>
      </c>
      <c r="BE82" s="36">
        <v>46006</v>
      </c>
      <c r="BF82">
        <v>5.26037</v>
      </c>
      <c r="BG82">
        <v>0.74800000000000466</v>
      </c>
    </row>
    <row r="83" spans="1:59" x14ac:dyDescent="0.3">
      <c r="A83" s="36">
        <v>46357</v>
      </c>
      <c r="B83" s="34">
        <v>0.17</v>
      </c>
      <c r="C83" s="5">
        <v>4.9037600000000001</v>
      </c>
      <c r="D83" s="5">
        <v>65.154269999999997</v>
      </c>
      <c r="BE83" s="36">
        <v>46007</v>
      </c>
      <c r="BF83">
        <v>0</v>
      </c>
      <c r="BG83">
        <v>-0.66300000000001091</v>
      </c>
    </row>
    <row r="84" spans="1:59" x14ac:dyDescent="0.3">
      <c r="A84" s="36">
        <v>46358</v>
      </c>
      <c r="B84" s="34">
        <v>0.17</v>
      </c>
      <c r="C84" s="5">
        <v>20.894279999999998</v>
      </c>
      <c r="D84" s="5">
        <v>69.708609999999993</v>
      </c>
      <c r="BE84" s="36">
        <v>46008</v>
      </c>
      <c r="BF84">
        <v>0</v>
      </c>
      <c r="BG84">
        <v>0.70000000000000284</v>
      </c>
    </row>
    <row r="85" spans="1:59" x14ac:dyDescent="0.3">
      <c r="A85" s="36">
        <v>46359</v>
      </c>
      <c r="B85" s="34">
        <v>0.17</v>
      </c>
      <c r="C85" s="5">
        <v>43.950420000000001</v>
      </c>
      <c r="D85" s="5">
        <v>81.783940000000001</v>
      </c>
      <c r="BE85" s="36">
        <v>46009</v>
      </c>
      <c r="BF85">
        <v>0</v>
      </c>
      <c r="BG85">
        <v>1.0379999999999967</v>
      </c>
    </row>
    <row r="86" spans="1:59" x14ac:dyDescent="0.3">
      <c r="A86" s="36">
        <v>46360</v>
      </c>
      <c r="B86" s="34">
        <v>0.17</v>
      </c>
      <c r="C86" s="5">
        <v>36.339350000000003</v>
      </c>
      <c r="D86" s="5">
        <v>80.510300000000001</v>
      </c>
      <c r="BE86" s="36">
        <v>46010</v>
      </c>
      <c r="BF86">
        <v>0</v>
      </c>
      <c r="BG86">
        <v>0.75300000000000011</v>
      </c>
    </row>
    <row r="87" spans="1:59" x14ac:dyDescent="0.3">
      <c r="A87" s="36">
        <v>46361</v>
      </c>
      <c r="B87" s="34">
        <v>0.17</v>
      </c>
      <c r="C87" s="5">
        <v>50.502339999999997</v>
      </c>
      <c r="D87" s="5">
        <v>68.705640000000002</v>
      </c>
      <c r="BE87" s="36">
        <v>46011</v>
      </c>
      <c r="BF87">
        <v>0</v>
      </c>
      <c r="BG87">
        <v>0.75300000000000011</v>
      </c>
    </row>
    <row r="88" spans="1:59" x14ac:dyDescent="0.3">
      <c r="A88" s="36">
        <v>46362</v>
      </c>
      <c r="B88" s="34">
        <v>0.18</v>
      </c>
      <c r="C88" s="5">
        <v>0</v>
      </c>
      <c r="D88" s="5">
        <v>32.590679999999999</v>
      </c>
      <c r="BE88" s="36">
        <v>46012</v>
      </c>
      <c r="BF88">
        <v>0</v>
      </c>
      <c r="BG88">
        <v>0.75300000000000011</v>
      </c>
    </row>
    <row r="89" spans="1:59" x14ac:dyDescent="0.3">
      <c r="A89" s="36">
        <v>46363</v>
      </c>
      <c r="B89" s="34">
        <v>0.17</v>
      </c>
      <c r="C89" s="5">
        <v>1.67364</v>
      </c>
      <c r="D89" s="5">
        <v>32.603659999999998</v>
      </c>
      <c r="BE89" s="36">
        <v>46013</v>
      </c>
      <c r="BF89">
        <v>0</v>
      </c>
      <c r="BG89">
        <v>-0.15700000000001069</v>
      </c>
    </row>
    <row r="90" spans="1:59" x14ac:dyDescent="0.3">
      <c r="A90" s="36">
        <v>46364</v>
      </c>
      <c r="B90" s="34">
        <v>0.18</v>
      </c>
      <c r="C90" s="5">
        <v>0</v>
      </c>
      <c r="D90" s="5">
        <v>50.769240000000003</v>
      </c>
      <c r="BE90" s="36">
        <v>46014</v>
      </c>
      <c r="BF90">
        <v>3.2195399999999998</v>
      </c>
      <c r="BG90">
        <v>-0.47700000000000387</v>
      </c>
    </row>
    <row r="91" spans="1:59" x14ac:dyDescent="0.3">
      <c r="A91" s="36">
        <v>46365</v>
      </c>
      <c r="B91" s="34">
        <v>0.17</v>
      </c>
      <c r="C91" s="5">
        <v>0</v>
      </c>
      <c r="D91" s="5">
        <v>36.447740000000003</v>
      </c>
      <c r="BE91" s="36">
        <v>46015</v>
      </c>
      <c r="BF91">
        <v>4.51241</v>
      </c>
      <c r="BG91">
        <v>0.82399999999999807</v>
      </c>
    </row>
    <row r="92" spans="1:59" x14ac:dyDescent="0.3">
      <c r="A92" s="36">
        <v>46366</v>
      </c>
      <c r="B92" s="34">
        <v>0.16</v>
      </c>
      <c r="C92" s="5">
        <v>0.79962</v>
      </c>
      <c r="D92" s="5">
        <v>39.718780000000002</v>
      </c>
      <c r="BE92" s="36">
        <v>46016</v>
      </c>
      <c r="BF92">
        <v>7.2121599999999999</v>
      </c>
      <c r="BG92">
        <v>0.82399999999999807</v>
      </c>
    </row>
    <row r="93" spans="1:59" x14ac:dyDescent="0.3">
      <c r="A93" s="36">
        <v>46367</v>
      </c>
      <c r="B93" s="34">
        <v>0.18</v>
      </c>
      <c r="C93" s="5">
        <v>0</v>
      </c>
      <c r="D93" s="5">
        <v>53.01764</v>
      </c>
      <c r="BE93" s="36">
        <v>46017</v>
      </c>
      <c r="BF93">
        <v>3.2894800000000002</v>
      </c>
      <c r="BG93">
        <v>0.82399999999999807</v>
      </c>
    </row>
    <row r="94" spans="1:59" x14ac:dyDescent="0.3">
      <c r="A94" s="36">
        <v>46368</v>
      </c>
      <c r="B94" s="34">
        <v>0.18</v>
      </c>
      <c r="C94" s="5">
        <v>9.0093300000000003</v>
      </c>
      <c r="D94" s="5">
        <v>55.201230000000002</v>
      </c>
      <c r="BE94" s="36">
        <v>46018</v>
      </c>
      <c r="BF94">
        <v>2.8519000000000001</v>
      </c>
      <c r="BG94">
        <v>0.82399999999999807</v>
      </c>
    </row>
    <row r="95" spans="1:59" x14ac:dyDescent="0.3">
      <c r="A95" s="36">
        <v>46369</v>
      </c>
      <c r="B95" s="34">
        <v>0.18</v>
      </c>
      <c r="C95" s="5">
        <v>0.42420000000000002</v>
      </c>
      <c r="D95" s="5">
        <v>50.733750000000001</v>
      </c>
      <c r="BE95" s="36">
        <v>46019</v>
      </c>
      <c r="BF95">
        <v>1.4444699999999999</v>
      </c>
      <c r="BG95">
        <v>0.82399999999999807</v>
      </c>
    </row>
    <row r="96" spans="1:59" x14ac:dyDescent="0.3">
      <c r="A96" s="36">
        <v>46370</v>
      </c>
      <c r="B96" s="34">
        <v>0.18</v>
      </c>
      <c r="C96" s="5">
        <v>0.42420000000000002</v>
      </c>
      <c r="D96" s="5">
        <v>47.102409999999999</v>
      </c>
      <c r="BE96" s="36">
        <v>46020</v>
      </c>
      <c r="BF96">
        <v>0.71858</v>
      </c>
      <c r="BG96">
        <v>2.3744999999999976</v>
      </c>
    </row>
    <row r="97" spans="1:59" x14ac:dyDescent="0.3">
      <c r="A97" s="36">
        <v>46371</v>
      </c>
      <c r="B97" s="34">
        <v>0</v>
      </c>
      <c r="C97" s="5">
        <v>7.5431900000000001</v>
      </c>
      <c r="D97" s="5">
        <v>54.718209999999999</v>
      </c>
      <c r="BE97" s="36">
        <v>46021</v>
      </c>
      <c r="BF97">
        <v>0</v>
      </c>
      <c r="BG97">
        <v>3.5455000000000041</v>
      </c>
    </row>
    <row r="98" spans="1:59" x14ac:dyDescent="0.3">
      <c r="A98" s="36">
        <v>46372</v>
      </c>
      <c r="B98" s="34">
        <v>0.73</v>
      </c>
      <c r="C98" s="5">
        <v>17.251809999999999</v>
      </c>
      <c r="D98" s="5">
        <v>62.068930000000002</v>
      </c>
      <c r="BE98" s="36">
        <v>46022</v>
      </c>
      <c r="BF98">
        <v>0</v>
      </c>
      <c r="BG98">
        <v>3.0854999999999961</v>
      </c>
    </row>
    <row r="99" spans="1:59" x14ac:dyDescent="0.3">
      <c r="A99" s="36">
        <v>46373</v>
      </c>
      <c r="B99" s="34">
        <v>2.16</v>
      </c>
      <c r="C99" s="5">
        <v>7.7688499999999996</v>
      </c>
      <c r="D99" s="5">
        <v>54.387949999999996</v>
      </c>
      <c r="BE99" s="36">
        <v>46023</v>
      </c>
      <c r="BF99">
        <v>0</v>
      </c>
      <c r="BG99">
        <v>3.0854999999999961</v>
      </c>
    </row>
    <row r="100" spans="1:59" x14ac:dyDescent="0.3">
      <c r="A100" s="36">
        <v>46374</v>
      </c>
      <c r="B100" s="34">
        <v>2.72</v>
      </c>
      <c r="C100" s="5">
        <v>0</v>
      </c>
      <c r="D100" s="5">
        <v>37.920650000000002</v>
      </c>
      <c r="BE100" s="36">
        <v>46024</v>
      </c>
      <c r="BF100">
        <v>0</v>
      </c>
      <c r="BG100">
        <v>3.0065000000000026</v>
      </c>
    </row>
    <row r="101" spans="1:59" x14ac:dyDescent="0.3">
      <c r="A101" s="36">
        <v>46375</v>
      </c>
      <c r="B101" s="34">
        <v>0.17</v>
      </c>
      <c r="C101" s="5">
        <v>0</v>
      </c>
      <c r="D101" s="5">
        <v>43.892789999999998</v>
      </c>
      <c r="BE101" s="36">
        <v>46025</v>
      </c>
      <c r="BF101">
        <v>0</v>
      </c>
      <c r="BG101">
        <v>3.0065000000000026</v>
      </c>
    </row>
    <row r="102" spans="1:59" x14ac:dyDescent="0.3">
      <c r="A102" s="36">
        <v>46376</v>
      </c>
      <c r="B102" s="34">
        <v>1.22</v>
      </c>
      <c r="C102" s="5">
        <v>2.82741</v>
      </c>
      <c r="D102" s="5">
        <v>36.985439999999997</v>
      </c>
      <c r="BE102" s="36">
        <v>46026</v>
      </c>
      <c r="BF102">
        <v>0</v>
      </c>
      <c r="BG102">
        <v>3.0065000000000026</v>
      </c>
    </row>
    <row r="103" spans="1:59" x14ac:dyDescent="0.3">
      <c r="A103" s="36">
        <v>46377</v>
      </c>
      <c r="B103" s="34">
        <v>1.51</v>
      </c>
      <c r="C103" s="5">
        <v>0</v>
      </c>
      <c r="D103" s="5">
        <v>36.987459999999999</v>
      </c>
      <c r="BE103" s="36">
        <v>46027</v>
      </c>
      <c r="BF103">
        <v>0</v>
      </c>
      <c r="BG103">
        <v>3.5559999999999974</v>
      </c>
    </row>
    <row r="104" spans="1:59" x14ac:dyDescent="0.3">
      <c r="A104" s="36">
        <v>46378</v>
      </c>
      <c r="B104" s="34">
        <v>0.82</v>
      </c>
      <c r="C104" s="5">
        <v>0</v>
      </c>
      <c r="D104" s="5">
        <v>66.064269999999993</v>
      </c>
      <c r="BE104" s="36">
        <v>46028</v>
      </c>
      <c r="BF104">
        <v>0</v>
      </c>
      <c r="BG104">
        <v>2.5395000000000039</v>
      </c>
    </row>
    <row r="105" spans="1:59" x14ac:dyDescent="0.3">
      <c r="A105" s="36">
        <v>46379</v>
      </c>
      <c r="B105" s="34">
        <v>0.18</v>
      </c>
      <c r="C105" s="5">
        <v>1.4143300000000001</v>
      </c>
      <c r="D105" s="5">
        <v>66.353369999999998</v>
      </c>
      <c r="BE105" s="36">
        <v>46029</v>
      </c>
      <c r="BF105">
        <v>0.63095000000000001</v>
      </c>
      <c r="BG105">
        <v>2.652000000000001</v>
      </c>
    </row>
    <row r="106" spans="1:59" x14ac:dyDescent="0.3">
      <c r="A106" s="36">
        <v>46380</v>
      </c>
      <c r="B106" s="34">
        <v>0.18</v>
      </c>
      <c r="C106" s="5">
        <v>5.5526400000000002</v>
      </c>
      <c r="D106" s="5">
        <v>65.227199999999996</v>
      </c>
      <c r="BE106" s="36">
        <v>46030</v>
      </c>
      <c r="BF106">
        <v>2.3380899999999998</v>
      </c>
      <c r="BG106">
        <v>1.7139999999999986</v>
      </c>
    </row>
    <row r="107" spans="1:59" x14ac:dyDescent="0.3">
      <c r="A107" s="36">
        <v>46381</v>
      </c>
      <c r="B107" s="34">
        <v>0.18</v>
      </c>
      <c r="C107" s="5">
        <v>0</v>
      </c>
      <c r="D107" s="5">
        <v>53.970950000000002</v>
      </c>
      <c r="BE107" s="36">
        <v>46031</v>
      </c>
      <c r="BF107">
        <v>2.3009200000000001</v>
      </c>
      <c r="BG107">
        <v>-0.56800000000001205</v>
      </c>
    </row>
    <row r="108" spans="1:59" x14ac:dyDescent="0.3">
      <c r="A108" s="36">
        <v>46382</v>
      </c>
      <c r="B108" s="34">
        <v>0.18</v>
      </c>
      <c r="C108" s="5">
        <v>16.29316</v>
      </c>
      <c r="D108" s="5">
        <v>53.978000000000002</v>
      </c>
      <c r="BE108" s="36">
        <v>46032</v>
      </c>
      <c r="BF108">
        <v>5.2982500000000003</v>
      </c>
      <c r="BG108">
        <v>-0.56800000000001205</v>
      </c>
    </row>
    <row r="109" spans="1:59" x14ac:dyDescent="0.3">
      <c r="A109" s="36">
        <v>46383</v>
      </c>
      <c r="B109" s="34">
        <v>0.17</v>
      </c>
      <c r="C109" s="5">
        <v>3.16025</v>
      </c>
      <c r="D109" s="5">
        <v>54.072200000000002</v>
      </c>
      <c r="BE109" s="36">
        <v>46033</v>
      </c>
      <c r="BF109">
        <v>4.3640299999999996</v>
      </c>
      <c r="BG109">
        <v>-0.56800000000001205</v>
      </c>
    </row>
    <row r="110" spans="1:59" x14ac:dyDescent="0.3">
      <c r="A110" s="36">
        <v>46384</v>
      </c>
      <c r="B110" s="34">
        <v>0.17</v>
      </c>
      <c r="C110" s="5">
        <v>21.361460000000001</v>
      </c>
      <c r="D110" s="5">
        <v>54.315829999999998</v>
      </c>
      <c r="BE110" s="36">
        <v>46034</v>
      </c>
      <c r="BF110">
        <v>2.32429</v>
      </c>
      <c r="BG110">
        <v>2.2150000000000034</v>
      </c>
    </row>
    <row r="111" spans="1:59" x14ac:dyDescent="0.3">
      <c r="A111" s="36">
        <v>46385</v>
      </c>
      <c r="B111" s="34">
        <v>0.17</v>
      </c>
      <c r="C111" s="5">
        <v>15.50591</v>
      </c>
      <c r="D111" s="5">
        <v>68.175070000000005</v>
      </c>
      <c r="BE111" s="36">
        <v>46035</v>
      </c>
      <c r="BF111">
        <v>0</v>
      </c>
      <c r="BG111">
        <v>4.2349999999999994</v>
      </c>
    </row>
    <row r="112" spans="1:59" x14ac:dyDescent="0.3">
      <c r="A112" s="36">
        <v>46386</v>
      </c>
      <c r="B112" s="34">
        <v>0.17</v>
      </c>
      <c r="C112" s="5">
        <v>29.195029999999999</v>
      </c>
      <c r="D112" s="5">
        <v>74.97099</v>
      </c>
      <c r="BE112" s="36">
        <v>46036</v>
      </c>
      <c r="BF112">
        <v>0</v>
      </c>
      <c r="BG112">
        <v>3.9839999999999947</v>
      </c>
    </row>
    <row r="113" spans="1:59" x14ac:dyDescent="0.3">
      <c r="A113" s="36">
        <v>46387</v>
      </c>
      <c r="B113" s="34">
        <v>0.73</v>
      </c>
      <c r="C113" s="5">
        <v>26.38664</v>
      </c>
      <c r="D113" s="5">
        <v>59.638959999999997</v>
      </c>
      <c r="BE113" s="36">
        <v>46037</v>
      </c>
      <c r="BF113">
        <v>0</v>
      </c>
      <c r="BG113">
        <v>4.3790000000000049</v>
      </c>
    </row>
    <row r="114" spans="1:59" x14ac:dyDescent="0.3">
      <c r="A114" s="36">
        <v>46388</v>
      </c>
      <c r="B114" s="34">
        <v>1.27</v>
      </c>
      <c r="C114" s="5">
        <v>10.967980000000001</v>
      </c>
      <c r="D114" s="5">
        <v>61.494889999999998</v>
      </c>
      <c r="BE114" s="36">
        <v>46038</v>
      </c>
      <c r="BF114">
        <v>0</v>
      </c>
      <c r="BG114">
        <v>2.1020000000000039</v>
      </c>
    </row>
    <row r="115" spans="1:59" x14ac:dyDescent="0.3">
      <c r="A115" s="36">
        <v>46389</v>
      </c>
      <c r="B115" s="34">
        <v>1.21</v>
      </c>
      <c r="C115" s="5">
        <v>12.38707</v>
      </c>
      <c r="D115" s="5">
        <v>73.594110000000001</v>
      </c>
      <c r="BE115" s="36">
        <v>46039</v>
      </c>
      <c r="BF115">
        <v>0</v>
      </c>
      <c r="BG115">
        <v>2.1020000000000039</v>
      </c>
    </row>
    <row r="116" spans="1:59" x14ac:dyDescent="0.3">
      <c r="A116" s="36">
        <v>46390</v>
      </c>
      <c r="B116" s="34">
        <v>2.96</v>
      </c>
      <c r="C116" s="5">
        <v>11.335889999999999</v>
      </c>
      <c r="D116" s="5">
        <v>88.474969999999999</v>
      </c>
      <c r="BE116" s="36">
        <v>46040</v>
      </c>
      <c r="BF116">
        <v>0</v>
      </c>
      <c r="BG116">
        <v>2.1020000000000039</v>
      </c>
    </row>
    <row r="117" spans="1:59" x14ac:dyDescent="0.3">
      <c r="A117" s="36">
        <v>46391</v>
      </c>
      <c r="B117" s="34">
        <v>2.95</v>
      </c>
      <c r="C117" s="5">
        <v>51.048160000000003</v>
      </c>
      <c r="D117" s="5">
        <v>95.310400000000001</v>
      </c>
      <c r="BE117" s="36">
        <v>46041</v>
      </c>
      <c r="BF117">
        <v>0</v>
      </c>
      <c r="BG117">
        <v>0.85850000000000648</v>
      </c>
    </row>
    <row r="118" spans="1:59" x14ac:dyDescent="0.3">
      <c r="A118" s="36">
        <v>46392</v>
      </c>
      <c r="B118" s="34">
        <v>7.43</v>
      </c>
      <c r="C118" s="5">
        <v>86.26352</v>
      </c>
      <c r="D118" s="5">
        <v>126.80014</v>
      </c>
      <c r="BE118" s="36">
        <v>46042</v>
      </c>
      <c r="BF118">
        <v>3.2922099999999999</v>
      </c>
      <c r="BG118">
        <v>-0.4339999999999975</v>
      </c>
    </row>
    <row r="119" spans="1:59" x14ac:dyDescent="0.3">
      <c r="A119" s="36">
        <v>46393</v>
      </c>
      <c r="B119" s="34">
        <v>1.53</v>
      </c>
      <c r="C119" s="5">
        <v>73.85087</v>
      </c>
      <c r="D119" s="5">
        <v>124.08689</v>
      </c>
      <c r="BE119" s="36">
        <v>46043</v>
      </c>
      <c r="BF119">
        <v>2.2528800000000002</v>
      </c>
      <c r="BG119">
        <v>2.0720000000000027</v>
      </c>
    </row>
    <row r="120" spans="1:59" x14ac:dyDescent="0.3">
      <c r="A120" s="36">
        <v>46394</v>
      </c>
      <c r="B120" s="34">
        <v>1.61</v>
      </c>
      <c r="C120" s="5">
        <v>42.4116</v>
      </c>
      <c r="D120" s="5">
        <v>126.17310999999999</v>
      </c>
      <c r="BE120" s="36">
        <v>46044</v>
      </c>
      <c r="BF120">
        <v>0</v>
      </c>
      <c r="BG120">
        <v>2.0409999999999968</v>
      </c>
    </row>
    <row r="121" spans="1:59" x14ac:dyDescent="0.3">
      <c r="A121" s="36">
        <v>46395</v>
      </c>
      <c r="B121" s="34">
        <v>1.61</v>
      </c>
      <c r="C121" s="5">
        <v>36.325499999999998</v>
      </c>
      <c r="D121" s="5">
        <v>131.55844999999999</v>
      </c>
      <c r="BE121" s="36">
        <v>46045</v>
      </c>
      <c r="BF121">
        <v>0</v>
      </c>
      <c r="BG121">
        <v>5.6499999999999773E-2</v>
      </c>
    </row>
    <row r="122" spans="1:59" x14ac:dyDescent="0.3">
      <c r="A122" s="36">
        <v>46396</v>
      </c>
      <c r="B122" s="34">
        <v>1.61</v>
      </c>
      <c r="C122" s="5">
        <v>22.343250000000001</v>
      </c>
      <c r="D122" s="5">
        <v>111.23085</v>
      </c>
      <c r="BE122" s="36">
        <v>46046</v>
      </c>
      <c r="BF122">
        <v>0.74212999999999996</v>
      </c>
      <c r="BG122">
        <v>5.6499999999999773E-2</v>
      </c>
    </row>
    <row r="123" spans="1:59" x14ac:dyDescent="0.3">
      <c r="A123" s="36">
        <v>46397</v>
      </c>
      <c r="B123" s="34">
        <v>1.61</v>
      </c>
      <c r="C123" s="5">
        <v>43.150359999999999</v>
      </c>
      <c r="D123" s="5">
        <v>98.357100000000003</v>
      </c>
      <c r="BE123" s="36">
        <v>46047</v>
      </c>
      <c r="BF123">
        <v>2.6244000000000001</v>
      </c>
      <c r="BG123">
        <v>5.6499999999999773E-2</v>
      </c>
    </row>
    <row r="124" spans="1:59" x14ac:dyDescent="0.3">
      <c r="A124" s="36">
        <v>46398</v>
      </c>
      <c r="B124" s="34">
        <v>1.61</v>
      </c>
      <c r="C124" s="5">
        <v>18.416139999999999</v>
      </c>
      <c r="D124" s="5">
        <v>100.30583</v>
      </c>
      <c r="BE124" s="36">
        <v>46048</v>
      </c>
      <c r="BF124">
        <v>4.5505199999999997</v>
      </c>
      <c r="BG124">
        <v>-1.8930000000000007</v>
      </c>
    </row>
    <row r="125" spans="1:59" x14ac:dyDescent="0.3">
      <c r="A125" s="36">
        <v>46399</v>
      </c>
      <c r="B125" s="34">
        <v>0.12</v>
      </c>
      <c r="C125" s="5">
        <v>11.801959999999999</v>
      </c>
      <c r="D125" s="5">
        <v>83.140630000000002</v>
      </c>
      <c r="BE125" s="36">
        <v>46049</v>
      </c>
      <c r="BF125">
        <v>3.1456</v>
      </c>
      <c r="BG125">
        <v>0.92950000000000443</v>
      </c>
    </row>
    <row r="126" spans="1:59" x14ac:dyDescent="0.3">
      <c r="A126" s="36">
        <v>46400</v>
      </c>
      <c r="B126" s="34">
        <v>2.27</v>
      </c>
      <c r="C126" s="5">
        <v>12.30565</v>
      </c>
      <c r="D126" s="5">
        <v>79.725470000000001</v>
      </c>
      <c r="BE126" s="36">
        <v>46050</v>
      </c>
      <c r="BF126">
        <v>2.4156300000000002</v>
      </c>
      <c r="BG126">
        <v>-0.19899999999999807</v>
      </c>
    </row>
    <row r="127" spans="1:59" x14ac:dyDescent="0.3">
      <c r="A127" s="36">
        <v>46401</v>
      </c>
      <c r="B127" s="34">
        <v>3.91</v>
      </c>
      <c r="C127" s="5">
        <v>25.417459999999998</v>
      </c>
      <c r="D127" s="5">
        <v>76.498310000000004</v>
      </c>
      <c r="BE127" s="36">
        <v>46051</v>
      </c>
      <c r="BF127">
        <v>2.9089800000000001</v>
      </c>
      <c r="BG127">
        <v>-0.26099999999999568</v>
      </c>
    </row>
    <row r="128" spans="1:59" x14ac:dyDescent="0.3">
      <c r="A128" s="36">
        <v>46402</v>
      </c>
      <c r="B128" s="34">
        <v>5.87</v>
      </c>
      <c r="C128" s="5">
        <v>12.907780000000001</v>
      </c>
      <c r="D128" s="5">
        <v>83.246589999999998</v>
      </c>
      <c r="BE128" s="36">
        <v>46052</v>
      </c>
      <c r="BF128">
        <v>1.9250499999999999</v>
      </c>
      <c r="BG128">
        <v>-0.90449999999999875</v>
      </c>
    </row>
    <row r="129" spans="1:59" x14ac:dyDescent="0.3">
      <c r="A129" s="36">
        <v>46403</v>
      </c>
      <c r="B129" s="34">
        <v>6.44</v>
      </c>
      <c r="C129" s="5">
        <v>15.54302</v>
      </c>
      <c r="D129" s="5">
        <v>80.294799999999995</v>
      </c>
      <c r="BE129" s="36">
        <v>46053</v>
      </c>
      <c r="BF129">
        <v>0</v>
      </c>
      <c r="BG129">
        <v>-0.90449999999999875</v>
      </c>
    </row>
    <row r="130" spans="1:59" x14ac:dyDescent="0.3">
      <c r="A130" s="36">
        <v>46404</v>
      </c>
      <c r="B130" s="34">
        <v>5.65</v>
      </c>
      <c r="C130" s="5">
        <v>5.36477</v>
      </c>
      <c r="D130" s="5">
        <v>65.555949999999996</v>
      </c>
      <c r="BE130" s="36">
        <v>46054</v>
      </c>
      <c r="BF130">
        <v>0.73487999999999998</v>
      </c>
      <c r="BG130">
        <v>-0.90449999999999875</v>
      </c>
    </row>
    <row r="131" spans="1:59" x14ac:dyDescent="0.3">
      <c r="A131" s="36">
        <v>46405</v>
      </c>
      <c r="B131" s="34">
        <v>4.5</v>
      </c>
      <c r="C131" s="5">
        <v>5.2748600000000003</v>
      </c>
      <c r="D131" s="5">
        <v>65.124139999999997</v>
      </c>
      <c r="BE131" s="36">
        <v>46055</v>
      </c>
      <c r="BF131">
        <v>5.7125700000000004</v>
      </c>
      <c r="BG131">
        <v>-2.3319999999999936</v>
      </c>
    </row>
    <row r="132" spans="1:59" x14ac:dyDescent="0.3">
      <c r="A132" s="36">
        <v>46406</v>
      </c>
      <c r="B132" s="34">
        <v>3.76</v>
      </c>
      <c r="C132" s="5">
        <v>10.12839</v>
      </c>
      <c r="D132" s="5">
        <v>91.340450000000004</v>
      </c>
      <c r="BE132" s="36">
        <v>46056</v>
      </c>
      <c r="BF132">
        <v>14.37369</v>
      </c>
      <c r="BG132">
        <v>-4.0884999999999962</v>
      </c>
    </row>
    <row r="133" spans="1:59" x14ac:dyDescent="0.3">
      <c r="A133" s="36">
        <v>46407</v>
      </c>
      <c r="B133" s="34">
        <v>0.96</v>
      </c>
      <c r="C133" s="5">
        <v>6.3790500000000003</v>
      </c>
      <c r="D133" s="5">
        <v>92.937349999999995</v>
      </c>
      <c r="BE133" s="36">
        <v>46057</v>
      </c>
      <c r="BF133">
        <v>19.896999999999998</v>
      </c>
      <c r="BG133">
        <v>-4.5995000000000061</v>
      </c>
    </row>
    <row r="134" spans="1:59" x14ac:dyDescent="0.3">
      <c r="A134" s="36">
        <v>46408</v>
      </c>
      <c r="B134" s="34">
        <v>0.96</v>
      </c>
      <c r="C134" s="5">
        <v>4.50406</v>
      </c>
      <c r="D134" s="5">
        <v>84.174620000000004</v>
      </c>
      <c r="BE134" s="36">
        <v>46058</v>
      </c>
      <c r="BF134">
        <v>18.94407</v>
      </c>
      <c r="BG134">
        <v>-3.0504999999999995</v>
      </c>
    </row>
    <row r="135" spans="1:59" x14ac:dyDescent="0.3">
      <c r="A135" s="36">
        <v>46409</v>
      </c>
      <c r="B135" s="34">
        <v>0.96</v>
      </c>
      <c r="C135" s="5">
        <v>5.8032599999999999</v>
      </c>
      <c r="D135" s="5">
        <v>77.294250000000005</v>
      </c>
      <c r="BE135" s="36">
        <v>46059</v>
      </c>
      <c r="BF135">
        <v>15.682230000000001</v>
      </c>
      <c r="BG135">
        <v>-4.8880000000000052</v>
      </c>
    </row>
    <row r="136" spans="1:59" x14ac:dyDescent="0.3">
      <c r="A136" s="36">
        <v>46410</v>
      </c>
      <c r="B136" s="34">
        <v>1.59</v>
      </c>
      <c r="C136" s="5">
        <v>5.7577800000000003</v>
      </c>
      <c r="D136" s="5">
        <v>92.436790000000002</v>
      </c>
      <c r="BE136" s="36">
        <v>46060</v>
      </c>
      <c r="BF136">
        <v>16.782440000000001</v>
      </c>
      <c r="BG136">
        <v>-4.8880000000000052</v>
      </c>
    </row>
    <row r="137" spans="1:59" x14ac:dyDescent="0.3">
      <c r="A137" s="36">
        <v>46411</v>
      </c>
      <c r="B137" s="34">
        <v>0.96</v>
      </c>
      <c r="C137" s="5">
        <v>5.5138199999999999</v>
      </c>
      <c r="D137" s="5">
        <v>83.144059999999996</v>
      </c>
      <c r="BE137" s="36">
        <v>46061</v>
      </c>
      <c r="BF137">
        <v>17.804680000000001</v>
      </c>
      <c r="BG137">
        <v>-4.8880000000000052</v>
      </c>
    </row>
    <row r="138" spans="1:59" x14ac:dyDescent="0.3">
      <c r="A138" s="36">
        <v>46412</v>
      </c>
      <c r="B138" s="34">
        <v>0.88</v>
      </c>
      <c r="C138" s="5">
        <v>9.5547500000000003</v>
      </c>
      <c r="D138" s="5">
        <v>84.570319999999995</v>
      </c>
      <c r="BE138" s="36">
        <v>46062</v>
      </c>
      <c r="BF138">
        <v>24.15559</v>
      </c>
      <c r="BG138">
        <v>-6.0310000000000059</v>
      </c>
    </row>
    <row r="139" spans="1:59" x14ac:dyDescent="0.3">
      <c r="A139" s="36">
        <v>46413</v>
      </c>
      <c r="B139" s="34">
        <v>0.9</v>
      </c>
      <c r="C139" s="5">
        <v>25.849450000000001</v>
      </c>
      <c r="D139" s="5">
        <v>112.5735</v>
      </c>
      <c r="BE139" s="36">
        <v>46063</v>
      </c>
      <c r="BF139">
        <v>27.555879999999998</v>
      </c>
      <c r="BG139">
        <v>-4.554000000000002</v>
      </c>
    </row>
    <row r="140" spans="1:59" x14ac:dyDescent="0.3">
      <c r="A140" s="36">
        <v>46414</v>
      </c>
      <c r="B140" s="34">
        <v>0.95</v>
      </c>
      <c r="C140" s="5">
        <v>25.498360000000002</v>
      </c>
      <c r="D140" s="5">
        <v>89.036879999999996</v>
      </c>
      <c r="BE140" s="36">
        <v>46064</v>
      </c>
      <c r="BF140">
        <v>27.403369999999999</v>
      </c>
      <c r="BG140">
        <v>-3.6289999999999907</v>
      </c>
    </row>
    <row r="141" spans="1:59" x14ac:dyDescent="0.3">
      <c r="A141" s="36">
        <v>46415</v>
      </c>
      <c r="B141" s="34">
        <v>0.95</v>
      </c>
      <c r="C141" s="5">
        <v>43.49324</v>
      </c>
      <c r="D141" s="5">
        <v>109.57647</v>
      </c>
      <c r="BE141" s="36">
        <v>46065</v>
      </c>
      <c r="BF141">
        <v>22.48771</v>
      </c>
      <c r="BG141">
        <v>-2.5485000000000042</v>
      </c>
    </row>
    <row r="142" spans="1:59" x14ac:dyDescent="0.3">
      <c r="A142" s="36">
        <v>46416</v>
      </c>
      <c r="B142" s="34">
        <v>0.95</v>
      </c>
      <c r="C142" s="5">
        <v>35.909230000000001</v>
      </c>
      <c r="D142" s="5">
        <v>105.00499000000001</v>
      </c>
      <c r="BE142" s="36">
        <v>46066</v>
      </c>
      <c r="BF142">
        <v>18.459800000000001</v>
      </c>
      <c r="BG142">
        <v>-4.9525000000000006</v>
      </c>
    </row>
    <row r="143" spans="1:59" x14ac:dyDescent="0.3">
      <c r="A143" s="36">
        <v>46417</v>
      </c>
      <c r="B143" s="34">
        <v>0.97</v>
      </c>
      <c r="C143" s="5">
        <v>17.34667</v>
      </c>
      <c r="D143" s="5">
        <v>74.582849999999993</v>
      </c>
      <c r="BE143" s="36">
        <v>46067</v>
      </c>
      <c r="BF143">
        <v>17.091560000000001</v>
      </c>
      <c r="BG143">
        <v>-4.9525000000000006</v>
      </c>
    </row>
    <row r="144" spans="1:59" x14ac:dyDescent="0.3">
      <c r="A144" s="36">
        <v>46418</v>
      </c>
      <c r="B144" s="34">
        <v>0.96</v>
      </c>
      <c r="C144" s="5">
        <v>6.9337400000000002</v>
      </c>
      <c r="D144" s="5">
        <v>80.985159999999993</v>
      </c>
      <c r="BE144" s="36">
        <v>46068</v>
      </c>
      <c r="BF144">
        <v>18.38458</v>
      </c>
      <c r="BG144">
        <v>-4.9525000000000006</v>
      </c>
    </row>
    <row r="145" spans="1:59" x14ac:dyDescent="0.3">
      <c r="A145" s="36">
        <v>46419</v>
      </c>
      <c r="B145" s="34">
        <v>0.12</v>
      </c>
      <c r="C145" s="5">
        <v>4.5697999999999999</v>
      </c>
      <c r="D145" s="5">
        <v>88.311970000000002</v>
      </c>
      <c r="BE145" s="36">
        <v>46069</v>
      </c>
      <c r="BF145">
        <v>14.182130000000001</v>
      </c>
      <c r="BG145">
        <v>-4.9359999999999928</v>
      </c>
    </row>
    <row r="146" spans="1:59" x14ac:dyDescent="0.3">
      <c r="A146" s="36">
        <v>46420</v>
      </c>
      <c r="B146" s="34">
        <v>0.12</v>
      </c>
      <c r="C146" s="5">
        <v>6.2354700000000003</v>
      </c>
      <c r="D146" s="5">
        <v>97.882630000000006</v>
      </c>
      <c r="BE146" s="36">
        <v>46070</v>
      </c>
      <c r="BF146">
        <v>10.26718</v>
      </c>
      <c r="BG146">
        <v>-3.5849999999999937</v>
      </c>
    </row>
    <row r="147" spans="1:59" x14ac:dyDescent="0.3">
      <c r="A147" s="36">
        <v>46421</v>
      </c>
      <c r="B147" s="34">
        <v>0.11</v>
      </c>
      <c r="C147" s="5">
        <v>31.38128</v>
      </c>
      <c r="D147" s="5">
        <v>100.59506</v>
      </c>
      <c r="BE147" s="36">
        <v>46071</v>
      </c>
      <c r="BF147">
        <v>9.0775100000000002</v>
      </c>
      <c r="BG147">
        <v>-2.1935000000000002</v>
      </c>
    </row>
    <row r="148" spans="1:59" x14ac:dyDescent="0.3">
      <c r="A148" s="36">
        <v>46422</v>
      </c>
      <c r="B148" s="34">
        <v>0.12</v>
      </c>
      <c r="C148" s="5">
        <v>24.226099999999999</v>
      </c>
      <c r="D148" s="5">
        <v>103.01369</v>
      </c>
      <c r="BE148" s="36">
        <v>46072</v>
      </c>
      <c r="BF148">
        <v>4.6579499999999996</v>
      </c>
      <c r="BG148">
        <v>-2.5024999999999977</v>
      </c>
    </row>
    <row r="149" spans="1:59" x14ac:dyDescent="0.3">
      <c r="A149" s="36">
        <v>46423</v>
      </c>
      <c r="B149" s="34">
        <v>0.12</v>
      </c>
      <c r="C149" s="5">
        <v>21.909859999999998</v>
      </c>
      <c r="D149" s="5">
        <v>94.177499999999995</v>
      </c>
      <c r="BE149" s="36">
        <v>46073</v>
      </c>
      <c r="BF149">
        <v>4.8176399999999999</v>
      </c>
      <c r="BG149">
        <v>-2.686000000000007</v>
      </c>
    </row>
    <row r="150" spans="1:59" x14ac:dyDescent="0.3">
      <c r="A150" s="36">
        <v>46424</v>
      </c>
      <c r="B150" s="34">
        <v>0.12</v>
      </c>
      <c r="C150" s="5">
        <v>33.691989999999997</v>
      </c>
      <c r="D150" s="5">
        <v>91.057259999999999</v>
      </c>
      <c r="BE150" s="36">
        <v>46074</v>
      </c>
      <c r="BF150">
        <v>4.90001</v>
      </c>
      <c r="BG150">
        <v>-2.686000000000007</v>
      </c>
    </row>
    <row r="151" spans="1:59" x14ac:dyDescent="0.3">
      <c r="A151" s="36">
        <v>46425</v>
      </c>
      <c r="B151" s="34">
        <v>0.12</v>
      </c>
      <c r="C151" s="5">
        <v>5.0677899999999996</v>
      </c>
      <c r="D151" s="5">
        <v>103.63975000000001</v>
      </c>
      <c r="BE151" s="36">
        <v>46075</v>
      </c>
      <c r="BF151">
        <v>6.1289800000000003</v>
      </c>
      <c r="BG151">
        <v>-2.686000000000007</v>
      </c>
    </row>
    <row r="152" spans="1:59" x14ac:dyDescent="0.3">
      <c r="A152" s="36">
        <v>46426</v>
      </c>
      <c r="B152" s="34">
        <v>1.74</v>
      </c>
      <c r="C152" s="5">
        <v>2.6309499999999999</v>
      </c>
      <c r="D152" s="5">
        <v>103.27638</v>
      </c>
      <c r="BE152" s="36">
        <v>46076</v>
      </c>
      <c r="BF152">
        <v>4.88368</v>
      </c>
      <c r="BG152">
        <v>-4.5370000000000061</v>
      </c>
    </row>
    <row r="153" spans="1:59" x14ac:dyDescent="0.3">
      <c r="A153" s="36">
        <v>46427</v>
      </c>
      <c r="B153" s="34">
        <v>0.14000000000000001</v>
      </c>
      <c r="C153" s="5">
        <v>26.580719999999999</v>
      </c>
      <c r="D153" s="5">
        <v>109.34656</v>
      </c>
      <c r="BE153" s="36">
        <v>46077</v>
      </c>
      <c r="BF153">
        <v>6.94787</v>
      </c>
      <c r="BG153">
        <v>-3.7484999999999928</v>
      </c>
    </row>
    <row r="154" spans="1:59" x14ac:dyDescent="0.3">
      <c r="A154" s="36">
        <v>46428</v>
      </c>
      <c r="B154" s="34">
        <v>0.12</v>
      </c>
      <c r="C154" s="5">
        <v>15.52449</v>
      </c>
      <c r="D154" s="5">
        <v>111.99412</v>
      </c>
      <c r="BE154" s="36">
        <v>46078</v>
      </c>
      <c r="BF154">
        <v>4.76227</v>
      </c>
      <c r="BG154">
        <v>-4.7775000000000034</v>
      </c>
    </row>
    <row r="155" spans="1:59" x14ac:dyDescent="0.3">
      <c r="A155" s="36">
        <v>46429</v>
      </c>
      <c r="B155" s="34">
        <v>0.35</v>
      </c>
      <c r="C155" s="5">
        <v>13.13184</v>
      </c>
      <c r="D155" s="5">
        <v>106.10229</v>
      </c>
      <c r="BE155" s="36">
        <v>46079</v>
      </c>
      <c r="BF155">
        <v>7.3074300000000001</v>
      </c>
      <c r="BG155">
        <v>-3.7434999999999974</v>
      </c>
    </row>
    <row r="156" spans="1:59" x14ac:dyDescent="0.3">
      <c r="A156" s="36">
        <v>46430</v>
      </c>
      <c r="B156" s="34">
        <v>0.12</v>
      </c>
      <c r="C156" s="5">
        <v>18.49231</v>
      </c>
      <c r="D156" s="5">
        <v>109.53085</v>
      </c>
      <c r="BE156" s="36">
        <v>46080</v>
      </c>
      <c r="BF156">
        <v>5.7401900000000001</v>
      </c>
      <c r="BG156">
        <v>-4.5955000000000013</v>
      </c>
    </row>
    <row r="157" spans="1:59" x14ac:dyDescent="0.3">
      <c r="A157" s="36">
        <v>46431</v>
      </c>
      <c r="B157" s="34">
        <v>0.12</v>
      </c>
      <c r="C157" s="5">
        <v>52.132069999999999</v>
      </c>
      <c r="D157" s="5">
        <v>112.01739000000001</v>
      </c>
      <c r="BE157" s="36">
        <v>46081</v>
      </c>
      <c r="BF157">
        <v>10.75441</v>
      </c>
      <c r="BG157">
        <v>-4.5955000000000013</v>
      </c>
    </row>
    <row r="158" spans="1:59" x14ac:dyDescent="0.3">
      <c r="A158" s="36">
        <v>46432</v>
      </c>
      <c r="B158" s="34">
        <v>0.12</v>
      </c>
      <c r="C158" s="5">
        <v>40.881749999999997</v>
      </c>
      <c r="D158" s="5">
        <v>107.14259</v>
      </c>
      <c r="BE158" s="36">
        <v>46082</v>
      </c>
      <c r="BF158">
        <v>12.631489999999999</v>
      </c>
      <c r="BG158">
        <v>-4.5955000000000013</v>
      </c>
    </row>
    <row r="159" spans="1:59" x14ac:dyDescent="0.3">
      <c r="A159" s="36">
        <v>46433</v>
      </c>
      <c r="B159" s="34">
        <v>0.13</v>
      </c>
      <c r="C159" s="5">
        <v>5.5889800000000003</v>
      </c>
      <c r="D159" s="5">
        <v>105.57303</v>
      </c>
      <c r="BE159" s="36">
        <v>46083</v>
      </c>
      <c r="BF159">
        <v>12.72691</v>
      </c>
      <c r="BG159">
        <v>-1.090999999999994</v>
      </c>
    </row>
    <row r="160" spans="1:59" x14ac:dyDescent="0.3">
      <c r="A160" s="36">
        <v>46434</v>
      </c>
      <c r="B160" s="34">
        <v>0.13</v>
      </c>
      <c r="C160" s="5">
        <v>24.188459999999999</v>
      </c>
      <c r="D160" s="5">
        <v>106.50969000000001</v>
      </c>
      <c r="BE160" s="36">
        <v>46084</v>
      </c>
      <c r="BF160">
        <v>1.8792900000000001</v>
      </c>
      <c r="BG160">
        <v>2.7259999999999991</v>
      </c>
    </row>
    <row r="161" spans="1:59" x14ac:dyDescent="0.3">
      <c r="A161" s="36">
        <v>46435</v>
      </c>
      <c r="B161" s="34">
        <v>0</v>
      </c>
      <c r="C161" s="5">
        <v>72.655670000000001</v>
      </c>
      <c r="D161" s="5">
        <v>93.867670000000004</v>
      </c>
      <c r="BE161" s="36">
        <v>46085</v>
      </c>
      <c r="BF161">
        <v>8.9399999999999993E-2</v>
      </c>
      <c r="BG161">
        <v>3.4599999999999937</v>
      </c>
    </row>
    <row r="162" spans="1:59" x14ac:dyDescent="0.3">
      <c r="A162" s="36">
        <v>46436</v>
      </c>
      <c r="B162" s="34">
        <v>0.13</v>
      </c>
      <c r="C162" s="5">
        <v>34.32976</v>
      </c>
      <c r="D162" s="5">
        <v>114.94886</v>
      </c>
      <c r="BE162" s="36">
        <v>46086</v>
      </c>
      <c r="BF162">
        <v>0.74402000000000001</v>
      </c>
      <c r="BG162">
        <v>3.167500000000004</v>
      </c>
    </row>
    <row r="163" spans="1:59" x14ac:dyDescent="0.3">
      <c r="A163" s="36">
        <v>46437</v>
      </c>
      <c r="B163" s="34">
        <v>0</v>
      </c>
      <c r="C163" s="5">
        <v>54.425730000000001</v>
      </c>
      <c r="D163" s="5">
        <v>111.67507000000001</v>
      </c>
      <c r="BE163" s="36">
        <v>46087</v>
      </c>
      <c r="BF163">
        <v>0</v>
      </c>
      <c r="BG163">
        <v>1.7229999999999848</v>
      </c>
    </row>
    <row r="164" spans="1:59" x14ac:dyDescent="0.3">
      <c r="A164" s="36">
        <v>46438</v>
      </c>
      <c r="B164" s="34">
        <v>0</v>
      </c>
      <c r="C164" s="5">
        <v>15.035539999999999</v>
      </c>
      <c r="D164" s="5">
        <v>84.697789999999998</v>
      </c>
      <c r="BE164" s="36">
        <v>46088</v>
      </c>
      <c r="BF164">
        <v>0.55732000000000004</v>
      </c>
      <c r="BG164">
        <v>1.7229999999999848</v>
      </c>
    </row>
    <row r="165" spans="1:59" x14ac:dyDescent="0.3">
      <c r="A165" s="36">
        <v>46439</v>
      </c>
      <c r="B165" s="34">
        <v>0</v>
      </c>
      <c r="C165" s="5">
        <v>0</v>
      </c>
      <c r="D165" s="5">
        <v>50.65296</v>
      </c>
      <c r="BE165" s="36">
        <v>46089</v>
      </c>
      <c r="BF165">
        <v>0</v>
      </c>
      <c r="BG165">
        <v>1.7229999999999848</v>
      </c>
    </row>
    <row r="166" spans="1:59" x14ac:dyDescent="0.3">
      <c r="A166" s="36">
        <v>46440</v>
      </c>
      <c r="B166" s="34">
        <v>0</v>
      </c>
      <c r="C166" s="5">
        <v>0</v>
      </c>
      <c r="D166" s="5">
        <v>50.671970000000002</v>
      </c>
      <c r="BE166" s="36">
        <v>46090</v>
      </c>
      <c r="BF166">
        <v>1.99793</v>
      </c>
      <c r="BG166">
        <v>-1.375</v>
      </c>
    </row>
    <row r="167" spans="1:59" x14ac:dyDescent="0.3">
      <c r="A167" s="36">
        <v>46441</v>
      </c>
      <c r="B167" s="34">
        <v>0</v>
      </c>
      <c r="C167" s="5">
        <v>0.43587999999999999</v>
      </c>
      <c r="D167" s="5">
        <v>69.619529999999997</v>
      </c>
      <c r="BE167" s="36">
        <v>46091</v>
      </c>
      <c r="BF167">
        <v>4.8633199999999999</v>
      </c>
      <c r="BG167">
        <v>-1.1924999999999955</v>
      </c>
    </row>
    <row r="168" spans="1:59" x14ac:dyDescent="0.3">
      <c r="A168" s="36">
        <v>46442</v>
      </c>
      <c r="B168" s="34">
        <v>0</v>
      </c>
      <c r="C168" s="5">
        <v>0.31603999999999999</v>
      </c>
      <c r="D168" s="5">
        <v>69.681870000000004</v>
      </c>
      <c r="BE168" s="36">
        <v>46092</v>
      </c>
      <c r="BF168">
        <v>7.7030099999999999</v>
      </c>
      <c r="BG168">
        <v>-1.2630000000000052</v>
      </c>
    </row>
    <row r="169" spans="1:59" x14ac:dyDescent="0.3">
      <c r="A169" s="36">
        <v>46443</v>
      </c>
      <c r="B169" s="34">
        <v>0</v>
      </c>
      <c r="C169" s="5">
        <v>0</v>
      </c>
      <c r="D169" s="5">
        <v>77.389560000000003</v>
      </c>
      <c r="BE169" s="36">
        <v>46093</v>
      </c>
      <c r="BF169">
        <v>8.2621199999999995</v>
      </c>
      <c r="BG169">
        <v>-0.98650000000000659</v>
      </c>
    </row>
    <row r="170" spans="1:59" x14ac:dyDescent="0.3">
      <c r="A170" s="36">
        <v>46444</v>
      </c>
      <c r="B170" s="34">
        <v>0</v>
      </c>
      <c r="C170" s="5">
        <v>0</v>
      </c>
      <c r="D170" s="5">
        <v>74.407200000000003</v>
      </c>
      <c r="BE170" s="36">
        <v>46094</v>
      </c>
      <c r="BF170">
        <v>6.4990000000000006</v>
      </c>
      <c r="BG170">
        <v>-2.1724999999999994</v>
      </c>
    </row>
    <row r="171" spans="1:59" x14ac:dyDescent="0.3">
      <c r="A171" s="36">
        <v>46445</v>
      </c>
      <c r="B171" s="34">
        <v>0</v>
      </c>
      <c r="C171" s="5">
        <v>0.35687000000000002</v>
      </c>
      <c r="D171" s="5">
        <v>77.406229999999994</v>
      </c>
      <c r="BE171" s="36">
        <v>46095</v>
      </c>
      <c r="BF171">
        <v>6.66106</v>
      </c>
      <c r="BG171">
        <v>-2.1724999999999994</v>
      </c>
    </row>
    <row r="172" spans="1:59" x14ac:dyDescent="0.3">
      <c r="A172" s="36">
        <v>46446</v>
      </c>
      <c r="B172" s="34">
        <v>0</v>
      </c>
      <c r="C172" s="5">
        <v>0</v>
      </c>
      <c r="D172" s="5">
        <v>74.693719999999999</v>
      </c>
      <c r="BE172" s="36">
        <v>46096</v>
      </c>
      <c r="BF172">
        <v>12.577680000000001</v>
      </c>
      <c r="BG172">
        <v>-2.1724999999999994</v>
      </c>
    </row>
    <row r="173" spans="1:59" x14ac:dyDescent="0.3">
      <c r="A173" s="36">
        <v>46447</v>
      </c>
      <c r="B173" s="34">
        <v>0</v>
      </c>
      <c r="C173" s="5">
        <v>0.71930000000000005</v>
      </c>
      <c r="D173" s="5">
        <v>48.363549999999996</v>
      </c>
      <c r="BE173" s="36">
        <v>46097</v>
      </c>
      <c r="BF173">
        <v>11.47034</v>
      </c>
      <c r="BG173">
        <v>-4.970499999999987</v>
      </c>
    </row>
    <row r="174" spans="1:59" x14ac:dyDescent="0.3">
      <c r="A174" s="36">
        <v>46448</v>
      </c>
      <c r="B174" s="34">
        <v>0</v>
      </c>
      <c r="C174" s="5">
        <v>0.69889999999999997</v>
      </c>
      <c r="D174" s="5">
        <v>56.191119999999998</v>
      </c>
      <c r="BE174" s="36">
        <v>46098</v>
      </c>
      <c r="BF174">
        <v>13.684130000000001</v>
      </c>
      <c r="BG174">
        <v>-2.1119999999999948</v>
      </c>
    </row>
    <row r="175" spans="1:59" x14ac:dyDescent="0.3">
      <c r="A175" s="36">
        <v>46449</v>
      </c>
      <c r="B175" s="34">
        <v>0</v>
      </c>
      <c r="C175" s="5">
        <v>1.11385</v>
      </c>
      <c r="D175" s="5">
        <v>65.19435</v>
      </c>
      <c r="BE175" s="36">
        <v>46099</v>
      </c>
      <c r="BF175">
        <v>13.06528</v>
      </c>
      <c r="BG175">
        <v>-1.2915000000000134</v>
      </c>
    </row>
    <row r="176" spans="1:59" x14ac:dyDescent="0.3">
      <c r="A176" s="36">
        <v>46450</v>
      </c>
      <c r="B176" s="34">
        <v>0</v>
      </c>
      <c r="C176" s="5">
        <v>0.96926000000000001</v>
      </c>
      <c r="D176" s="5">
        <v>54.561889999999998</v>
      </c>
      <c r="BE176" s="36">
        <v>46100</v>
      </c>
      <c r="BF176">
        <v>10.009110000000002</v>
      </c>
      <c r="BG176">
        <v>-0.70300000000000296</v>
      </c>
    </row>
    <row r="177" spans="1:59" x14ac:dyDescent="0.3">
      <c r="A177" s="36">
        <v>46451</v>
      </c>
      <c r="B177" s="34">
        <v>0</v>
      </c>
      <c r="C177" s="5">
        <v>0.59731999999999996</v>
      </c>
      <c r="D177" s="5">
        <v>59.616399999999999</v>
      </c>
      <c r="BE177" s="36">
        <v>46101</v>
      </c>
      <c r="BF177">
        <v>8.9954599999999996</v>
      </c>
      <c r="BG177">
        <v>-0.53700000000000614</v>
      </c>
    </row>
    <row r="178" spans="1:59" x14ac:dyDescent="0.3">
      <c r="A178" s="36">
        <v>46452</v>
      </c>
      <c r="B178" s="34">
        <v>0</v>
      </c>
      <c r="C178" s="5">
        <v>10.68946</v>
      </c>
      <c r="D178" s="5">
        <v>62.92642</v>
      </c>
      <c r="BE178" s="36">
        <v>46102</v>
      </c>
      <c r="BF178">
        <v>10.507379999999999</v>
      </c>
      <c r="BG178">
        <v>-0.53700000000000614</v>
      </c>
    </row>
    <row r="179" spans="1:59" x14ac:dyDescent="0.3">
      <c r="A179" s="36">
        <v>46453</v>
      </c>
      <c r="B179" s="34">
        <v>0</v>
      </c>
      <c r="C179" s="5">
        <v>0.45179999999999998</v>
      </c>
      <c r="D179" s="5">
        <v>58.340290000000003</v>
      </c>
      <c r="BE179" s="36">
        <v>46103</v>
      </c>
      <c r="BF179">
        <v>10.484170000000001</v>
      </c>
      <c r="BG179">
        <v>-0.53700000000000614</v>
      </c>
    </row>
    <row r="180" spans="1:59" x14ac:dyDescent="0.3">
      <c r="A180" s="36">
        <v>46454</v>
      </c>
      <c r="B180" s="34">
        <v>1.91</v>
      </c>
      <c r="C180" s="5">
        <v>0</v>
      </c>
      <c r="D180" s="5">
        <v>58.372709999999998</v>
      </c>
      <c r="BE180" s="36">
        <v>46104</v>
      </c>
      <c r="BF180">
        <v>19.74614</v>
      </c>
      <c r="BG180">
        <v>-3.5995000000000061</v>
      </c>
    </row>
    <row r="181" spans="1:59" x14ac:dyDescent="0.3">
      <c r="A181" s="36">
        <v>46455</v>
      </c>
      <c r="B181" s="34">
        <v>0</v>
      </c>
      <c r="C181" s="5">
        <v>9.36233</v>
      </c>
      <c r="D181" s="5">
        <v>49.904409999999999</v>
      </c>
      <c r="BE181" s="36">
        <v>46105</v>
      </c>
      <c r="BF181">
        <v>26.918009999999999</v>
      </c>
      <c r="BG181">
        <v>-1.9609999999999843</v>
      </c>
    </row>
    <row r="182" spans="1:59" x14ac:dyDescent="0.3">
      <c r="A182" s="36">
        <v>46456</v>
      </c>
      <c r="B182" s="34">
        <v>0</v>
      </c>
      <c r="C182" s="5">
        <v>2.3544</v>
      </c>
      <c r="D182" s="5">
        <v>49.921799999999998</v>
      </c>
      <c r="BE182" s="36">
        <v>46106</v>
      </c>
      <c r="BF182">
        <v>14.94439</v>
      </c>
      <c r="BG182">
        <v>-3.6610000000000014</v>
      </c>
    </row>
    <row r="183" spans="1:59" x14ac:dyDescent="0.3">
      <c r="A183" s="36">
        <v>46457</v>
      </c>
      <c r="B183" s="34">
        <v>0</v>
      </c>
      <c r="C183" s="5">
        <v>2.3271600000000001</v>
      </c>
      <c r="D183" s="5">
        <v>47.508850000000002</v>
      </c>
      <c r="BE183" s="36">
        <v>46107</v>
      </c>
      <c r="BF183">
        <v>16.788800000000002</v>
      </c>
      <c r="BG183">
        <v>-3.7504999999999882</v>
      </c>
    </row>
    <row r="184" spans="1:59" x14ac:dyDescent="0.3">
      <c r="A184" s="36">
        <v>46458</v>
      </c>
      <c r="B184" s="34">
        <v>0</v>
      </c>
      <c r="C184" s="5">
        <v>3.0415000000000001</v>
      </c>
      <c r="D184" s="5">
        <v>48.168309999999998</v>
      </c>
      <c r="BE184" s="36">
        <v>46108</v>
      </c>
      <c r="BF184">
        <v>18.23011</v>
      </c>
      <c r="BG184">
        <v>-4.3035000000000139</v>
      </c>
    </row>
    <row r="185" spans="1:59" x14ac:dyDescent="0.3">
      <c r="A185" s="36">
        <v>46459</v>
      </c>
      <c r="B185" s="34">
        <v>0</v>
      </c>
      <c r="C185" s="5">
        <v>6.2697399999999996</v>
      </c>
      <c r="D185" s="5">
        <v>58.566589999999998</v>
      </c>
      <c r="BE185" s="36">
        <v>46109</v>
      </c>
      <c r="BF185">
        <v>12.627310000000001</v>
      </c>
      <c r="BG185">
        <v>-4.3035000000000139</v>
      </c>
    </row>
    <row r="186" spans="1:59" x14ac:dyDescent="0.3">
      <c r="A186" s="36">
        <v>46460</v>
      </c>
      <c r="B186" s="34">
        <v>0</v>
      </c>
      <c r="C186" s="5">
        <v>2.8134700000000001</v>
      </c>
      <c r="D186" s="5">
        <v>49.300559999999997</v>
      </c>
      <c r="BE186" s="36">
        <v>46110</v>
      </c>
      <c r="BF186">
        <v>12.169129999999999</v>
      </c>
      <c r="BG186">
        <v>-4.3035000000000139</v>
      </c>
    </row>
    <row r="187" spans="1:59" x14ac:dyDescent="0.3">
      <c r="A187" s="36">
        <v>46461</v>
      </c>
      <c r="B187" s="34">
        <v>0</v>
      </c>
      <c r="C187" s="5">
        <v>0</v>
      </c>
      <c r="D187" s="5">
        <v>49.662190000000002</v>
      </c>
      <c r="BE187" s="36">
        <v>46111</v>
      </c>
      <c r="BF187">
        <v>11.363910000000001</v>
      </c>
      <c r="BG187">
        <v>-4.6194999999999879</v>
      </c>
    </row>
    <row r="188" spans="1:59" x14ac:dyDescent="0.3">
      <c r="A188" s="36">
        <v>46462</v>
      </c>
      <c r="B188" s="34">
        <v>0</v>
      </c>
      <c r="C188" s="5">
        <v>3.0905100000000001</v>
      </c>
      <c r="D188" s="5">
        <v>57.380580000000002</v>
      </c>
      <c r="BE188" s="36">
        <v>46112</v>
      </c>
      <c r="BF188">
        <v>13.479469999999999</v>
      </c>
      <c r="BG188">
        <v>-4.8584999999999923</v>
      </c>
    </row>
    <row r="189" spans="1:59" x14ac:dyDescent="0.3">
      <c r="A189" s="36">
        <v>46463</v>
      </c>
      <c r="B189" s="34">
        <v>0</v>
      </c>
      <c r="C189" s="5">
        <v>6.8989999999999996E-2</v>
      </c>
      <c r="D189" s="5">
        <v>45.336730000000003</v>
      </c>
    </row>
    <row r="190" spans="1:59" x14ac:dyDescent="0.3">
      <c r="A190" s="36">
        <v>46464</v>
      </c>
      <c r="B190" s="34">
        <v>0</v>
      </c>
      <c r="C190" s="5">
        <v>2.1527799999999999</v>
      </c>
      <c r="D190" s="5">
        <v>39.867080000000001</v>
      </c>
    </row>
    <row r="191" spans="1:59" x14ac:dyDescent="0.3">
      <c r="A191" s="36">
        <v>46465</v>
      </c>
      <c r="B191" s="34">
        <v>0</v>
      </c>
      <c r="C191" s="5">
        <v>1.5741000000000001</v>
      </c>
      <c r="D191" s="5">
        <v>49.89602</v>
      </c>
    </row>
    <row r="192" spans="1:59" x14ac:dyDescent="0.3">
      <c r="A192" s="36">
        <v>46466</v>
      </c>
      <c r="B192" s="34">
        <v>0</v>
      </c>
      <c r="C192" s="5">
        <v>9.3366199999999999</v>
      </c>
      <c r="D192" s="5">
        <v>59.06615</v>
      </c>
    </row>
    <row r="193" spans="1:4" x14ac:dyDescent="0.3">
      <c r="A193" s="36">
        <v>46467</v>
      </c>
      <c r="B193" s="34">
        <v>0</v>
      </c>
      <c r="C193" s="5">
        <v>0</v>
      </c>
      <c r="D193" s="5">
        <v>53.64893</v>
      </c>
    </row>
    <row r="194" spans="1:4" x14ac:dyDescent="0.3">
      <c r="A194" s="36">
        <v>46468</v>
      </c>
      <c r="B194" s="34">
        <v>0</v>
      </c>
      <c r="C194" s="5">
        <v>0</v>
      </c>
      <c r="D194" s="5">
        <v>53.339449999999999</v>
      </c>
    </row>
    <row r="195" spans="1:4" x14ac:dyDescent="0.3">
      <c r="A195" s="36">
        <v>46469</v>
      </c>
      <c r="B195" s="34">
        <v>0</v>
      </c>
      <c r="C195" s="5">
        <v>6.7049899999999996</v>
      </c>
      <c r="D195" s="5">
        <v>63.516269999999999</v>
      </c>
    </row>
    <row r="196" spans="1:4" x14ac:dyDescent="0.3">
      <c r="A196" s="36">
        <v>46470</v>
      </c>
      <c r="B196" s="34">
        <v>0</v>
      </c>
      <c r="C196" s="5">
        <v>0.94128000000000001</v>
      </c>
      <c r="D196" s="5">
        <v>60.165349999999997</v>
      </c>
    </row>
    <row r="197" spans="1:4" x14ac:dyDescent="0.3">
      <c r="A197" s="36">
        <v>46471</v>
      </c>
      <c r="B197" s="34">
        <v>0</v>
      </c>
      <c r="C197" s="5">
        <v>0</v>
      </c>
      <c r="D197" s="5">
        <v>65.800330000000002</v>
      </c>
    </row>
    <row r="198" spans="1:4" x14ac:dyDescent="0.3">
      <c r="A198" s="36">
        <v>46472</v>
      </c>
      <c r="B198" s="34">
        <v>0</v>
      </c>
      <c r="C198" s="5">
        <v>22.67887</v>
      </c>
      <c r="D198" s="5">
        <v>52.270060000000001</v>
      </c>
    </row>
    <row r="199" spans="1:4" x14ac:dyDescent="0.3">
      <c r="A199" s="36">
        <v>46473</v>
      </c>
      <c r="B199" s="34">
        <v>0</v>
      </c>
      <c r="C199" s="5">
        <v>7.8550899999999997</v>
      </c>
      <c r="D199" s="5">
        <v>45.818309999999997</v>
      </c>
    </row>
    <row r="200" spans="1:4" x14ac:dyDescent="0.3">
      <c r="A200" s="36">
        <v>46474</v>
      </c>
      <c r="B200" s="34">
        <v>0</v>
      </c>
      <c r="C200" s="5">
        <v>0.79185000000000005</v>
      </c>
      <c r="D200" s="5">
        <v>45.370139999999999</v>
      </c>
    </row>
    <row r="201" spans="1:4" x14ac:dyDescent="0.3">
      <c r="A201" s="36">
        <v>46475</v>
      </c>
      <c r="B201" s="34">
        <v>0</v>
      </c>
      <c r="C201" s="5">
        <v>5.4738300000000004</v>
      </c>
      <c r="D201" s="5">
        <v>44.851230000000001</v>
      </c>
    </row>
    <row r="202" spans="1:4" x14ac:dyDescent="0.3">
      <c r="A202" s="36">
        <v>46476</v>
      </c>
      <c r="B202" s="34">
        <v>0</v>
      </c>
      <c r="C202" s="5">
        <v>5.96E-3</v>
      </c>
      <c r="D202" s="5">
        <v>49.25074</v>
      </c>
    </row>
    <row r="203" spans="1:4" x14ac:dyDescent="0.3">
      <c r="A203" s="36">
        <v>46477</v>
      </c>
      <c r="B203" s="34">
        <v>0</v>
      </c>
      <c r="C203" s="5">
        <v>3.2437200000000002</v>
      </c>
      <c r="D203" s="5">
        <v>44.396709999999999</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D8FE6-325E-4044-BC33-F6C646EA260E}">
  <dimension ref="A1:R44"/>
  <sheetViews>
    <sheetView zoomScale="90" zoomScaleNormal="90" workbookViewId="0">
      <selection activeCell="A2" sqref="A2"/>
    </sheetView>
  </sheetViews>
  <sheetFormatPr defaultColWidth="8.8984375" defaultRowHeight="14" x14ac:dyDescent="0.3"/>
  <cols>
    <col min="1" max="1" width="22.8984375" style="44" customWidth="1"/>
    <col min="2" max="2" width="15.59765625" style="44" customWidth="1"/>
    <col min="3" max="3" width="20.8984375" style="44" customWidth="1"/>
    <col min="4" max="4" width="13.8984375" style="44" customWidth="1"/>
    <col min="5" max="5" width="15.3984375" style="44" customWidth="1"/>
    <col min="6" max="6" width="9.3984375" style="44" customWidth="1"/>
    <col min="7" max="8" width="16.69921875" style="44" customWidth="1"/>
    <col min="9" max="9" width="9.3984375" style="44" customWidth="1"/>
    <col min="10" max="10" width="13" style="44" customWidth="1"/>
    <col min="11" max="11" width="8.8984375" style="44" customWidth="1"/>
    <col min="12" max="12" width="9.296875" style="44" customWidth="1"/>
    <col min="13" max="13" width="15.59765625" style="44" customWidth="1"/>
    <col min="14" max="14" width="21.8984375" style="44" customWidth="1"/>
    <col min="15" max="15" width="16" style="44" customWidth="1"/>
    <col min="16" max="16" width="19" style="44" customWidth="1"/>
    <col min="17" max="16384" width="8.8984375" style="44"/>
  </cols>
  <sheetData>
    <row r="1" spans="1:17" x14ac:dyDescent="0.3">
      <c r="A1" s="69" t="str">
        <f>HYPERLINK("#'Contents'!A1","Content Page")</f>
        <v>Content Page</v>
      </c>
    </row>
    <row r="2" spans="1:17" x14ac:dyDescent="0.3">
      <c r="A2" s="43"/>
    </row>
    <row r="4" spans="1:17" x14ac:dyDescent="0.3">
      <c r="A4" s="82" t="s">
        <v>61</v>
      </c>
      <c r="B4" s="82" t="s">
        <v>62</v>
      </c>
      <c r="C4" s="82" t="s">
        <v>110</v>
      </c>
      <c r="D4" s="82" t="s">
        <v>109</v>
      </c>
      <c r="G4" s="44" t="s">
        <v>303</v>
      </c>
    </row>
    <row r="5" spans="1:17" x14ac:dyDescent="0.3">
      <c r="A5" s="97">
        <v>46011</v>
      </c>
      <c r="B5" s="98">
        <v>0.7604665533752617</v>
      </c>
      <c r="C5" s="99">
        <v>0</v>
      </c>
      <c r="D5" s="100">
        <v>2.83</v>
      </c>
    </row>
    <row r="6" spans="1:17" x14ac:dyDescent="0.3">
      <c r="A6" s="97">
        <v>46012</v>
      </c>
      <c r="B6" s="98">
        <v>0.76826198545200231</v>
      </c>
      <c r="C6" s="99">
        <v>13.34</v>
      </c>
      <c r="D6" s="100">
        <v>0</v>
      </c>
    </row>
    <row r="7" spans="1:17" x14ac:dyDescent="0.3">
      <c r="A7" s="97">
        <v>46013</v>
      </c>
      <c r="B7" s="98">
        <v>0.78620343898033418</v>
      </c>
      <c r="C7" s="99">
        <v>30.64</v>
      </c>
      <c r="D7" s="100">
        <v>0</v>
      </c>
    </row>
    <row r="8" spans="1:17" x14ac:dyDescent="0.3">
      <c r="A8" s="97">
        <v>46014</v>
      </c>
      <c r="B8" s="98">
        <v>0.79091633313725063</v>
      </c>
      <c r="C8" s="99">
        <v>9.4499999999999993</v>
      </c>
      <c r="D8" s="100">
        <v>1.41</v>
      </c>
    </row>
    <row r="9" spans="1:17" x14ac:dyDescent="0.3">
      <c r="A9" s="97">
        <v>46015</v>
      </c>
      <c r="B9" s="98">
        <v>0.78912811199035904</v>
      </c>
      <c r="C9" s="99">
        <v>2.44</v>
      </c>
      <c r="D9" s="100">
        <v>5.55</v>
      </c>
    </row>
    <row r="10" spans="1:17" x14ac:dyDescent="0.3">
      <c r="A10" s="97">
        <v>46016</v>
      </c>
      <c r="B10" s="98">
        <v>0.79073456448284118</v>
      </c>
      <c r="C10" s="99">
        <v>2.74</v>
      </c>
      <c r="D10" s="100">
        <v>0</v>
      </c>
    </row>
    <row r="11" spans="1:17" x14ac:dyDescent="0.3">
      <c r="A11" s="97">
        <v>46017</v>
      </c>
      <c r="B11" s="98">
        <v>0.78121525521767077</v>
      </c>
      <c r="C11" s="99">
        <v>0</v>
      </c>
      <c r="D11" s="100">
        <v>16.29</v>
      </c>
      <c r="N11" s="46"/>
      <c r="O11" s="47"/>
      <c r="P11" s="47"/>
      <c r="Q11" s="48"/>
    </row>
    <row r="12" spans="1:17" x14ac:dyDescent="0.3">
      <c r="A12" s="97">
        <v>46018</v>
      </c>
      <c r="B12" s="98">
        <v>0.78147082791589906</v>
      </c>
      <c r="C12" s="99">
        <v>3.6</v>
      </c>
      <c r="D12" s="100">
        <v>3.16</v>
      </c>
      <c r="N12" s="46"/>
      <c r="O12" s="47"/>
      <c r="P12" s="47"/>
      <c r="Q12" s="48"/>
    </row>
    <row r="13" spans="1:17" ht="11.4" customHeight="1" x14ac:dyDescent="0.3">
      <c r="A13" s="97">
        <v>46019</v>
      </c>
      <c r="B13" s="98">
        <v>0.76896253152812033</v>
      </c>
      <c r="C13" s="99">
        <v>0</v>
      </c>
      <c r="D13" s="100">
        <v>21.36</v>
      </c>
    </row>
    <row r="14" spans="1:17" x14ac:dyDescent="0.3">
      <c r="A14" s="97">
        <v>46020</v>
      </c>
      <c r="B14" s="98">
        <v>0.77256856061351975</v>
      </c>
      <c r="C14" s="99">
        <v>8.7899999999999991</v>
      </c>
      <c r="D14" s="100">
        <v>15.51</v>
      </c>
    </row>
    <row r="15" spans="1:17" x14ac:dyDescent="0.3">
      <c r="A15" s="97">
        <v>46021</v>
      </c>
      <c r="B15" s="98">
        <v>0.76341833665686054</v>
      </c>
      <c r="C15" s="99">
        <v>2.67</v>
      </c>
      <c r="D15" s="100">
        <v>29.2</v>
      </c>
    </row>
    <row r="16" spans="1:17" x14ac:dyDescent="0.3">
      <c r="A16" s="97">
        <v>46022</v>
      </c>
      <c r="B16" s="98">
        <v>0.74036517801406221</v>
      </c>
      <c r="C16" s="99">
        <v>11</v>
      </c>
      <c r="D16" s="100">
        <v>26.39</v>
      </c>
    </row>
    <row r="17" spans="1:15" x14ac:dyDescent="0.3">
      <c r="A17" s="97">
        <v>46023</v>
      </c>
      <c r="B17" s="98">
        <v>0.75365834619965844</v>
      </c>
      <c r="C17" s="99">
        <v>33.71</v>
      </c>
      <c r="D17" s="100">
        <v>10.97</v>
      </c>
    </row>
    <row r="18" spans="1:15" x14ac:dyDescent="0.3">
      <c r="A18" s="97">
        <v>46024</v>
      </c>
      <c r="B18" s="98">
        <v>0.75531213356868876</v>
      </c>
      <c r="C18" s="99">
        <v>15.33</v>
      </c>
      <c r="D18" s="100">
        <v>12.39</v>
      </c>
    </row>
    <row r="19" spans="1:15" x14ac:dyDescent="0.3">
      <c r="A19" s="97">
        <v>46025</v>
      </c>
      <c r="B19" s="98">
        <v>0.75083332455865348</v>
      </c>
      <c r="C19" s="99">
        <v>3.76</v>
      </c>
      <c r="D19" s="100">
        <v>11.34</v>
      </c>
    </row>
    <row r="20" spans="1:15" x14ac:dyDescent="0.3">
      <c r="A20" s="97">
        <v>46026</v>
      </c>
      <c r="B20" s="98">
        <v>0.72089200221185168</v>
      </c>
      <c r="C20" s="99">
        <v>0</v>
      </c>
      <c r="D20" s="100">
        <v>51.05</v>
      </c>
    </row>
    <row r="21" spans="1:15" x14ac:dyDescent="0.3">
      <c r="A21" s="97">
        <v>46027</v>
      </c>
      <c r="B21" s="98">
        <v>0.67033382044791134</v>
      </c>
      <c r="C21" s="99">
        <v>0</v>
      </c>
      <c r="D21" s="100">
        <v>86.26</v>
      </c>
    </row>
    <row r="30" spans="1:15" x14ac:dyDescent="0.3">
      <c r="N30" s="43"/>
      <c r="O30" s="50"/>
    </row>
    <row r="33" spans="14:18" x14ac:dyDescent="0.3">
      <c r="R33" s="49"/>
    </row>
    <row r="44" spans="14:18" x14ac:dyDescent="0.3">
      <c r="N44" s="45"/>
      <c r="O44" s="45"/>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E5584-A3EC-4292-9C2F-056C05051456}">
  <dimension ref="A1:U187"/>
  <sheetViews>
    <sheetView topLeftCell="J1" workbookViewId="0"/>
  </sheetViews>
  <sheetFormatPr defaultRowHeight="13" x14ac:dyDescent="0.3"/>
  <cols>
    <col min="3" max="6" width="11.09765625" bestFit="1" customWidth="1"/>
    <col min="19" max="19" width="14.3984375" bestFit="1" customWidth="1"/>
    <col min="21" max="21" width="14" bestFit="1" customWidth="1"/>
    <col min="24" max="24" width="9.69921875" bestFit="1" customWidth="1"/>
    <col min="26" max="26" width="12.296875" bestFit="1" customWidth="1"/>
    <col min="27" max="27" width="13.69921875" bestFit="1" customWidth="1"/>
    <col min="28" max="28" width="11.8984375" bestFit="1" customWidth="1"/>
  </cols>
  <sheetData>
    <row r="1" spans="1:21" x14ac:dyDescent="0.3">
      <c r="A1" s="69" t="str">
        <f>HYPERLINK("#'Contents'!A1","Content Page")</f>
        <v>Content Page</v>
      </c>
    </row>
    <row r="3" spans="1:21" x14ac:dyDescent="0.3">
      <c r="H3" t="s">
        <v>140</v>
      </c>
      <c r="U3" t="s">
        <v>141</v>
      </c>
    </row>
    <row r="4" spans="1:21" x14ac:dyDescent="0.3">
      <c r="B4" t="s">
        <v>6</v>
      </c>
      <c r="C4" t="s">
        <v>38</v>
      </c>
      <c r="D4" t="s">
        <v>37</v>
      </c>
      <c r="E4" t="s">
        <v>1</v>
      </c>
      <c r="F4" t="s">
        <v>5</v>
      </c>
    </row>
    <row r="5" spans="1:21" ht="14" x14ac:dyDescent="0.3">
      <c r="B5" s="66">
        <v>45200</v>
      </c>
      <c r="C5" s="108">
        <v>100</v>
      </c>
      <c r="D5" s="108">
        <v>30</v>
      </c>
      <c r="E5" s="108">
        <v>25</v>
      </c>
      <c r="F5" s="108">
        <v>44</v>
      </c>
    </row>
    <row r="6" spans="1:21" ht="14" x14ac:dyDescent="0.3">
      <c r="B6" s="66">
        <v>45201</v>
      </c>
      <c r="C6" s="108">
        <v>207</v>
      </c>
      <c r="D6" s="108">
        <v>57</v>
      </c>
      <c r="E6" s="108">
        <v>51</v>
      </c>
      <c r="F6" s="108">
        <v>73</v>
      </c>
    </row>
    <row r="7" spans="1:21" ht="14" x14ac:dyDescent="0.3">
      <c r="B7" s="66">
        <v>45202</v>
      </c>
      <c r="C7" s="108">
        <v>299</v>
      </c>
      <c r="D7" s="108">
        <v>82</v>
      </c>
      <c r="E7" s="108">
        <v>74</v>
      </c>
      <c r="F7" s="108">
        <v>116</v>
      </c>
    </row>
    <row r="8" spans="1:21" ht="14" x14ac:dyDescent="0.3">
      <c r="B8" s="66">
        <v>45203</v>
      </c>
      <c r="C8" s="108">
        <v>386</v>
      </c>
      <c r="D8" s="108">
        <v>112</v>
      </c>
      <c r="E8" s="108">
        <v>89</v>
      </c>
      <c r="F8" s="108">
        <v>162</v>
      </c>
    </row>
    <row r="9" spans="1:21" ht="14" x14ac:dyDescent="0.3">
      <c r="B9" s="66">
        <v>45204</v>
      </c>
      <c r="C9" s="108">
        <v>487</v>
      </c>
      <c r="D9" s="108">
        <v>136</v>
      </c>
      <c r="E9" s="108">
        <v>135</v>
      </c>
      <c r="F9" s="108">
        <v>209</v>
      </c>
    </row>
    <row r="10" spans="1:21" ht="14" x14ac:dyDescent="0.3">
      <c r="B10" s="66">
        <v>45205</v>
      </c>
      <c r="C10" s="108">
        <v>607</v>
      </c>
      <c r="D10" s="108">
        <v>160</v>
      </c>
      <c r="E10" s="108">
        <v>183</v>
      </c>
      <c r="F10" s="108">
        <v>234</v>
      </c>
    </row>
    <row r="11" spans="1:21" ht="14" x14ac:dyDescent="0.3">
      <c r="B11" s="66">
        <v>45206</v>
      </c>
      <c r="C11" s="108">
        <v>732</v>
      </c>
      <c r="D11" s="108">
        <v>184</v>
      </c>
      <c r="E11" s="108">
        <v>231</v>
      </c>
      <c r="F11" s="108">
        <v>265</v>
      </c>
    </row>
    <row r="12" spans="1:21" ht="14" x14ac:dyDescent="0.3">
      <c r="B12" s="66">
        <v>45207</v>
      </c>
      <c r="C12" s="108">
        <v>809</v>
      </c>
      <c r="D12" s="108">
        <v>208</v>
      </c>
      <c r="E12" s="108">
        <v>279</v>
      </c>
      <c r="F12" s="108">
        <v>296</v>
      </c>
    </row>
    <row r="13" spans="1:21" ht="14" x14ac:dyDescent="0.3">
      <c r="B13" s="66">
        <v>45208</v>
      </c>
      <c r="C13" s="108">
        <v>878</v>
      </c>
      <c r="D13" s="108">
        <v>248</v>
      </c>
      <c r="E13" s="108">
        <v>330</v>
      </c>
      <c r="F13" s="108">
        <v>321</v>
      </c>
    </row>
    <row r="14" spans="1:21" ht="14" x14ac:dyDescent="0.3">
      <c r="B14" s="66">
        <v>45209</v>
      </c>
      <c r="C14" s="108">
        <v>968</v>
      </c>
      <c r="D14" s="108">
        <v>315</v>
      </c>
      <c r="E14" s="108">
        <v>381</v>
      </c>
      <c r="F14" s="108">
        <v>348</v>
      </c>
    </row>
    <row r="15" spans="1:21" ht="14" x14ac:dyDescent="0.3">
      <c r="B15" s="66">
        <v>45210</v>
      </c>
      <c r="C15" s="108">
        <v>1067</v>
      </c>
      <c r="D15" s="108">
        <v>387</v>
      </c>
      <c r="E15" s="108">
        <v>429</v>
      </c>
      <c r="F15" s="108">
        <v>372</v>
      </c>
    </row>
    <row r="16" spans="1:21" ht="14" x14ac:dyDescent="0.3">
      <c r="B16" s="66">
        <v>45211</v>
      </c>
      <c r="C16" s="108">
        <v>1172</v>
      </c>
      <c r="D16" s="108">
        <v>444</v>
      </c>
      <c r="E16" s="108">
        <v>469</v>
      </c>
      <c r="F16" s="108">
        <v>399</v>
      </c>
    </row>
    <row r="17" spans="2:6" ht="14" x14ac:dyDescent="0.3">
      <c r="B17" s="66">
        <v>45212</v>
      </c>
      <c r="C17" s="108">
        <v>1284</v>
      </c>
      <c r="D17" s="108">
        <v>492</v>
      </c>
      <c r="E17" s="108">
        <v>505</v>
      </c>
      <c r="F17" s="108">
        <v>426</v>
      </c>
    </row>
    <row r="18" spans="2:6" ht="14" x14ac:dyDescent="0.3">
      <c r="B18" s="66">
        <v>45213</v>
      </c>
      <c r="C18" s="108">
        <v>1386</v>
      </c>
      <c r="D18" s="108">
        <v>540</v>
      </c>
      <c r="E18" s="108">
        <v>556</v>
      </c>
      <c r="F18" s="108">
        <v>450</v>
      </c>
    </row>
    <row r="19" spans="2:6" ht="14" x14ac:dyDescent="0.3">
      <c r="B19" s="66">
        <v>45214</v>
      </c>
      <c r="C19" s="108">
        <v>1482</v>
      </c>
      <c r="D19" s="108">
        <v>584</v>
      </c>
      <c r="E19" s="108">
        <v>604</v>
      </c>
      <c r="F19" s="108">
        <v>463</v>
      </c>
    </row>
    <row r="20" spans="2:6" ht="14" x14ac:dyDescent="0.3">
      <c r="B20" s="66">
        <v>45215</v>
      </c>
      <c r="C20" s="108">
        <v>1568</v>
      </c>
      <c r="D20" s="108">
        <v>648</v>
      </c>
      <c r="E20" s="108">
        <v>653</v>
      </c>
      <c r="F20" s="108">
        <v>485</v>
      </c>
    </row>
    <row r="21" spans="2:6" ht="14" x14ac:dyDescent="0.3">
      <c r="B21" s="66">
        <v>45216</v>
      </c>
      <c r="C21" s="108">
        <v>1671</v>
      </c>
      <c r="D21" s="108">
        <v>713</v>
      </c>
      <c r="E21" s="108">
        <v>697</v>
      </c>
      <c r="F21" s="108">
        <v>509</v>
      </c>
    </row>
    <row r="22" spans="2:6" ht="14" x14ac:dyDescent="0.3">
      <c r="B22" s="66">
        <v>45217</v>
      </c>
      <c r="C22" s="108">
        <v>1790</v>
      </c>
      <c r="D22" s="108">
        <v>760</v>
      </c>
      <c r="E22" s="108">
        <v>745</v>
      </c>
      <c r="F22" s="108">
        <v>523</v>
      </c>
    </row>
    <row r="23" spans="2:6" ht="14" x14ac:dyDescent="0.3">
      <c r="B23" s="66">
        <v>45218</v>
      </c>
      <c r="C23" s="108">
        <v>1878</v>
      </c>
      <c r="D23" s="108">
        <v>808</v>
      </c>
      <c r="E23" s="108">
        <v>794</v>
      </c>
      <c r="F23" s="108">
        <v>547</v>
      </c>
    </row>
    <row r="24" spans="2:6" ht="14" x14ac:dyDescent="0.3">
      <c r="B24" s="66">
        <v>45219</v>
      </c>
      <c r="C24" s="108">
        <v>1975</v>
      </c>
      <c r="D24" s="108">
        <v>841</v>
      </c>
      <c r="E24" s="108">
        <v>856</v>
      </c>
      <c r="F24" s="108">
        <v>571</v>
      </c>
    </row>
    <row r="25" spans="2:6" ht="14" x14ac:dyDescent="0.3">
      <c r="B25" s="66">
        <v>45220</v>
      </c>
      <c r="C25" s="108">
        <v>2087</v>
      </c>
      <c r="D25" s="108">
        <v>865</v>
      </c>
      <c r="E25" s="108">
        <v>924</v>
      </c>
      <c r="F25" s="108">
        <v>598</v>
      </c>
    </row>
    <row r="26" spans="2:6" ht="14" x14ac:dyDescent="0.3">
      <c r="B26" s="66">
        <v>45221</v>
      </c>
      <c r="C26" s="108">
        <v>2174</v>
      </c>
      <c r="D26" s="108">
        <v>889</v>
      </c>
      <c r="E26" s="108">
        <v>996</v>
      </c>
      <c r="F26" s="108">
        <v>629</v>
      </c>
    </row>
    <row r="27" spans="2:6" ht="14" x14ac:dyDescent="0.3">
      <c r="B27" s="66">
        <v>45222</v>
      </c>
      <c r="C27" s="108">
        <v>2253</v>
      </c>
      <c r="D27" s="108">
        <v>910</v>
      </c>
      <c r="E27" s="108">
        <v>1069</v>
      </c>
      <c r="F27" s="108">
        <v>656</v>
      </c>
    </row>
    <row r="28" spans="2:6" ht="14" x14ac:dyDescent="0.3">
      <c r="B28" s="66">
        <v>45223</v>
      </c>
      <c r="C28" s="108">
        <v>2333</v>
      </c>
      <c r="D28" s="108">
        <v>936</v>
      </c>
      <c r="E28" s="108">
        <v>1142</v>
      </c>
      <c r="F28" s="108">
        <v>684</v>
      </c>
    </row>
    <row r="29" spans="2:6" ht="14" x14ac:dyDescent="0.3">
      <c r="B29" s="66">
        <v>45224</v>
      </c>
      <c r="C29" s="108">
        <v>2430</v>
      </c>
      <c r="D29" s="108">
        <v>986</v>
      </c>
      <c r="E29" s="108">
        <v>1218</v>
      </c>
      <c r="F29" s="108">
        <v>710</v>
      </c>
    </row>
    <row r="30" spans="2:6" ht="14" x14ac:dyDescent="0.3">
      <c r="B30" s="66">
        <v>45225</v>
      </c>
      <c r="C30" s="108">
        <v>2543</v>
      </c>
      <c r="D30" s="108">
        <v>1012</v>
      </c>
      <c r="E30" s="108">
        <v>1276</v>
      </c>
      <c r="F30" s="108">
        <v>734</v>
      </c>
    </row>
    <row r="31" spans="2:6" ht="14" x14ac:dyDescent="0.3">
      <c r="B31" s="66">
        <v>45226</v>
      </c>
      <c r="C31" s="108">
        <v>2640</v>
      </c>
      <c r="D31" s="108">
        <v>1036</v>
      </c>
      <c r="E31" s="108">
        <v>1315</v>
      </c>
      <c r="F31" s="108">
        <v>760</v>
      </c>
    </row>
    <row r="32" spans="2:6" ht="14" x14ac:dyDescent="0.3">
      <c r="B32" s="66">
        <v>45227</v>
      </c>
      <c r="C32" s="108">
        <v>2740</v>
      </c>
      <c r="D32" s="108">
        <v>1061</v>
      </c>
      <c r="E32" s="108">
        <v>1370</v>
      </c>
      <c r="F32" s="108">
        <v>784</v>
      </c>
    </row>
    <row r="33" spans="2:6" ht="14" x14ac:dyDescent="0.3">
      <c r="B33" s="66">
        <v>45228</v>
      </c>
      <c r="C33" s="108">
        <v>2837</v>
      </c>
      <c r="D33" s="108">
        <v>1085</v>
      </c>
      <c r="E33" s="108">
        <v>1406</v>
      </c>
      <c r="F33" s="108">
        <v>809</v>
      </c>
    </row>
    <row r="34" spans="2:6" ht="14" x14ac:dyDescent="0.3">
      <c r="B34" s="66">
        <v>45229</v>
      </c>
      <c r="C34" s="108">
        <v>2935</v>
      </c>
      <c r="D34" s="108">
        <v>1109</v>
      </c>
      <c r="E34" s="108">
        <v>1441</v>
      </c>
      <c r="F34" s="108">
        <v>833</v>
      </c>
    </row>
    <row r="35" spans="2:6" ht="14" x14ac:dyDescent="0.3">
      <c r="B35" s="66">
        <v>45230</v>
      </c>
      <c r="C35" s="108">
        <v>3029</v>
      </c>
      <c r="D35" s="108">
        <v>1133</v>
      </c>
      <c r="E35" s="108">
        <v>1467</v>
      </c>
      <c r="F35" s="108">
        <v>857</v>
      </c>
    </row>
    <row r="36" spans="2:6" ht="14" x14ac:dyDescent="0.3">
      <c r="B36" s="66">
        <v>45231</v>
      </c>
      <c r="C36" s="108">
        <v>3091</v>
      </c>
      <c r="D36" s="108">
        <v>1144</v>
      </c>
      <c r="E36" s="108">
        <v>1484</v>
      </c>
      <c r="F36" s="108">
        <v>902</v>
      </c>
    </row>
    <row r="37" spans="2:6" ht="14" x14ac:dyDescent="0.3">
      <c r="B37" s="66">
        <v>45232</v>
      </c>
      <c r="C37" s="108">
        <v>3152</v>
      </c>
      <c r="D37" s="108">
        <v>1168</v>
      </c>
      <c r="E37" s="108">
        <v>1503</v>
      </c>
      <c r="F37" s="108">
        <v>953</v>
      </c>
    </row>
    <row r="38" spans="2:6" ht="14" x14ac:dyDescent="0.3">
      <c r="B38" s="66">
        <v>45233</v>
      </c>
      <c r="C38" s="108">
        <v>3204</v>
      </c>
      <c r="D38" s="108">
        <v>1193</v>
      </c>
      <c r="E38" s="108">
        <v>1527</v>
      </c>
      <c r="F38" s="108">
        <v>1016</v>
      </c>
    </row>
    <row r="39" spans="2:6" ht="14" x14ac:dyDescent="0.3">
      <c r="B39" s="66">
        <v>45234</v>
      </c>
      <c r="C39" s="108">
        <v>3315</v>
      </c>
      <c r="D39" s="108">
        <v>1217</v>
      </c>
      <c r="E39" s="108">
        <v>1539</v>
      </c>
      <c r="F39" s="108">
        <v>1091</v>
      </c>
    </row>
    <row r="40" spans="2:6" ht="14" x14ac:dyDescent="0.3">
      <c r="B40" s="66">
        <v>45235</v>
      </c>
      <c r="C40" s="108">
        <v>3421</v>
      </c>
      <c r="D40" s="108">
        <v>1241</v>
      </c>
      <c r="E40" s="108">
        <v>1539</v>
      </c>
      <c r="F40" s="108">
        <v>1153</v>
      </c>
    </row>
    <row r="41" spans="2:6" ht="14" x14ac:dyDescent="0.3">
      <c r="B41" s="66">
        <v>45236</v>
      </c>
      <c r="C41" s="108">
        <v>3519</v>
      </c>
      <c r="D41" s="108">
        <v>1265</v>
      </c>
      <c r="E41" s="108">
        <v>1561</v>
      </c>
      <c r="F41" s="108">
        <v>1204</v>
      </c>
    </row>
    <row r="42" spans="2:6" ht="14" x14ac:dyDescent="0.3">
      <c r="B42" s="66">
        <v>45237</v>
      </c>
      <c r="C42" s="108">
        <v>3653</v>
      </c>
      <c r="D42" s="108">
        <v>1295</v>
      </c>
      <c r="E42" s="108">
        <v>1615</v>
      </c>
      <c r="F42" s="108">
        <v>1238</v>
      </c>
    </row>
    <row r="43" spans="2:6" ht="14" x14ac:dyDescent="0.3">
      <c r="B43" s="66">
        <v>45238</v>
      </c>
      <c r="C43" s="108">
        <v>3812</v>
      </c>
      <c r="D43" s="108">
        <v>1344</v>
      </c>
      <c r="E43" s="108">
        <v>1663</v>
      </c>
      <c r="F43" s="108">
        <v>1262</v>
      </c>
    </row>
    <row r="44" spans="2:6" ht="14" x14ac:dyDescent="0.3">
      <c r="B44" s="66">
        <v>45239</v>
      </c>
      <c r="C44" s="108">
        <v>3982</v>
      </c>
      <c r="D44" s="108">
        <v>1390</v>
      </c>
      <c r="E44" s="108">
        <v>1731</v>
      </c>
      <c r="F44" s="108">
        <v>1322</v>
      </c>
    </row>
    <row r="45" spans="2:6" ht="14" x14ac:dyDescent="0.3">
      <c r="B45" s="66">
        <v>45240</v>
      </c>
      <c r="C45" s="108">
        <v>4147</v>
      </c>
      <c r="D45" s="108">
        <v>1445</v>
      </c>
      <c r="E45" s="108">
        <v>1810</v>
      </c>
      <c r="F45" s="108">
        <v>1394</v>
      </c>
    </row>
    <row r="46" spans="2:6" ht="14" x14ac:dyDescent="0.3">
      <c r="B46" s="66">
        <v>45241</v>
      </c>
      <c r="C46" s="108">
        <v>4283</v>
      </c>
      <c r="D46" s="108">
        <v>1493</v>
      </c>
      <c r="E46" s="108">
        <v>1893</v>
      </c>
      <c r="F46" s="108">
        <v>1469</v>
      </c>
    </row>
    <row r="47" spans="2:6" ht="14" x14ac:dyDescent="0.3">
      <c r="B47" s="66">
        <v>45242</v>
      </c>
      <c r="C47" s="108">
        <v>4425</v>
      </c>
      <c r="D47" s="108">
        <v>1541</v>
      </c>
      <c r="E47" s="108">
        <v>1986</v>
      </c>
      <c r="F47" s="108">
        <v>1540</v>
      </c>
    </row>
    <row r="48" spans="2:6" ht="14" x14ac:dyDescent="0.3">
      <c r="B48" s="66">
        <v>45243</v>
      </c>
      <c r="C48" s="108">
        <v>4570</v>
      </c>
      <c r="D48" s="108">
        <v>1589</v>
      </c>
      <c r="E48" s="108">
        <v>2086</v>
      </c>
      <c r="F48" s="108">
        <v>1624</v>
      </c>
    </row>
    <row r="49" spans="2:6" ht="14" x14ac:dyDescent="0.3">
      <c r="B49" s="66">
        <v>45244</v>
      </c>
      <c r="C49" s="108">
        <v>4736</v>
      </c>
      <c r="D49" s="108">
        <v>1638</v>
      </c>
      <c r="E49" s="108">
        <v>2189</v>
      </c>
      <c r="F49" s="108">
        <v>1701</v>
      </c>
    </row>
    <row r="50" spans="2:6" ht="14" x14ac:dyDescent="0.3">
      <c r="B50" s="66">
        <v>45245</v>
      </c>
      <c r="C50" s="108">
        <v>4841</v>
      </c>
      <c r="D50" s="108">
        <v>1688</v>
      </c>
      <c r="E50" s="108">
        <v>2291</v>
      </c>
      <c r="F50" s="108">
        <v>1773</v>
      </c>
    </row>
    <row r="51" spans="2:6" ht="14" x14ac:dyDescent="0.3">
      <c r="B51" s="66">
        <v>45246</v>
      </c>
      <c r="C51" s="108">
        <v>4983</v>
      </c>
      <c r="D51" s="108">
        <v>1718</v>
      </c>
      <c r="E51" s="108">
        <v>2368</v>
      </c>
      <c r="F51" s="108">
        <v>1908</v>
      </c>
    </row>
    <row r="52" spans="2:6" ht="14" x14ac:dyDescent="0.3">
      <c r="B52" s="66">
        <v>45247</v>
      </c>
      <c r="C52" s="108">
        <v>5143</v>
      </c>
      <c r="D52" s="108">
        <v>1767</v>
      </c>
      <c r="E52" s="108">
        <v>2440</v>
      </c>
      <c r="F52" s="108">
        <v>2056</v>
      </c>
    </row>
    <row r="53" spans="2:6" ht="14" x14ac:dyDescent="0.3">
      <c r="B53" s="66">
        <v>45248</v>
      </c>
      <c r="C53" s="108">
        <v>5236</v>
      </c>
      <c r="D53" s="108">
        <v>1816</v>
      </c>
      <c r="E53" s="108">
        <v>2512</v>
      </c>
      <c r="F53" s="108">
        <v>2246</v>
      </c>
    </row>
    <row r="54" spans="2:6" ht="14" x14ac:dyDescent="0.3">
      <c r="B54" s="66">
        <v>45249</v>
      </c>
      <c r="C54" s="108">
        <v>5369</v>
      </c>
      <c r="D54" s="108">
        <v>1864</v>
      </c>
      <c r="E54" s="108">
        <v>2585</v>
      </c>
      <c r="F54" s="108">
        <v>2434</v>
      </c>
    </row>
    <row r="55" spans="2:6" ht="14" x14ac:dyDescent="0.3">
      <c r="B55" s="66">
        <v>45250</v>
      </c>
      <c r="C55" s="108">
        <v>5522</v>
      </c>
      <c r="D55" s="108">
        <v>1915</v>
      </c>
      <c r="E55" s="108">
        <v>2679</v>
      </c>
      <c r="F55" s="108">
        <v>2685</v>
      </c>
    </row>
    <row r="56" spans="2:6" ht="14" x14ac:dyDescent="0.3">
      <c r="B56" s="66">
        <v>45251</v>
      </c>
      <c r="C56" s="108">
        <v>5684</v>
      </c>
      <c r="D56" s="108">
        <v>1973</v>
      </c>
      <c r="E56" s="108">
        <v>2807</v>
      </c>
      <c r="F56" s="108">
        <v>2903</v>
      </c>
    </row>
    <row r="57" spans="2:6" ht="14" x14ac:dyDescent="0.3">
      <c r="B57" s="66">
        <v>45252</v>
      </c>
      <c r="C57" s="108">
        <v>5787</v>
      </c>
      <c r="D57" s="108">
        <v>2026</v>
      </c>
      <c r="E57" s="108">
        <v>2916</v>
      </c>
      <c r="F57" s="108">
        <v>3060</v>
      </c>
    </row>
    <row r="58" spans="2:6" ht="14" x14ac:dyDescent="0.3">
      <c r="B58" s="66">
        <v>45253</v>
      </c>
      <c r="C58" s="108">
        <v>5889</v>
      </c>
      <c r="D58" s="108">
        <v>2068</v>
      </c>
      <c r="E58" s="108">
        <v>2990</v>
      </c>
      <c r="F58" s="108">
        <v>3177</v>
      </c>
    </row>
    <row r="59" spans="2:6" ht="14" x14ac:dyDescent="0.3">
      <c r="B59" s="66">
        <v>45254</v>
      </c>
      <c r="C59" s="108">
        <v>5990</v>
      </c>
      <c r="D59" s="108">
        <v>2123</v>
      </c>
      <c r="E59" s="108">
        <v>3040</v>
      </c>
      <c r="F59" s="108">
        <v>3295</v>
      </c>
    </row>
    <row r="60" spans="2:6" ht="14" x14ac:dyDescent="0.3">
      <c r="B60" s="66">
        <v>45255</v>
      </c>
      <c r="C60" s="108">
        <v>6077</v>
      </c>
      <c r="D60" s="108">
        <v>2166</v>
      </c>
      <c r="E60" s="108">
        <v>3140</v>
      </c>
      <c r="F60" s="108">
        <v>3508</v>
      </c>
    </row>
    <row r="61" spans="2:6" ht="14" x14ac:dyDescent="0.3">
      <c r="B61" s="66">
        <v>45256</v>
      </c>
      <c r="C61" s="108">
        <v>6130</v>
      </c>
      <c r="D61" s="108">
        <v>2229</v>
      </c>
      <c r="E61" s="108">
        <v>3212</v>
      </c>
      <c r="F61" s="108">
        <v>3733</v>
      </c>
    </row>
    <row r="62" spans="2:6" ht="14" x14ac:dyDescent="0.3">
      <c r="B62" s="66">
        <v>45257</v>
      </c>
      <c r="C62" s="108">
        <v>6203</v>
      </c>
      <c r="D62" s="108">
        <v>2290</v>
      </c>
      <c r="E62" s="108">
        <v>3282</v>
      </c>
      <c r="F62" s="108">
        <v>3802</v>
      </c>
    </row>
    <row r="63" spans="2:6" ht="14" x14ac:dyDescent="0.3">
      <c r="B63" s="66">
        <v>45258</v>
      </c>
      <c r="C63" s="108">
        <v>6346</v>
      </c>
      <c r="D63" s="108">
        <v>2353</v>
      </c>
      <c r="E63" s="108">
        <v>3364</v>
      </c>
      <c r="F63" s="108">
        <v>3854</v>
      </c>
    </row>
    <row r="64" spans="2:6" ht="14" x14ac:dyDescent="0.3">
      <c r="B64" s="66">
        <v>45259</v>
      </c>
      <c r="C64" s="108">
        <v>6462</v>
      </c>
      <c r="D64" s="108">
        <v>2454</v>
      </c>
      <c r="E64" s="108">
        <v>3420</v>
      </c>
      <c r="F64" s="108">
        <v>3906</v>
      </c>
    </row>
    <row r="65" spans="2:6" ht="14" x14ac:dyDescent="0.3">
      <c r="B65" s="66">
        <v>45260</v>
      </c>
      <c r="C65" s="108">
        <v>6665</v>
      </c>
      <c r="D65" s="108">
        <v>2624</v>
      </c>
      <c r="E65" s="108">
        <v>3468</v>
      </c>
      <c r="F65" s="108">
        <v>3954</v>
      </c>
    </row>
    <row r="66" spans="2:6" ht="14" x14ac:dyDescent="0.3">
      <c r="B66" s="66">
        <v>45261</v>
      </c>
      <c r="C66" s="108">
        <v>6873</v>
      </c>
      <c r="D66" s="108">
        <v>2825</v>
      </c>
      <c r="E66" s="108">
        <v>3535</v>
      </c>
      <c r="F66" s="108">
        <v>4008</v>
      </c>
    </row>
    <row r="67" spans="2:6" ht="14" x14ac:dyDescent="0.3">
      <c r="B67" s="66">
        <v>45262</v>
      </c>
      <c r="C67" s="108">
        <v>7059</v>
      </c>
      <c r="D67" s="108">
        <v>3072</v>
      </c>
      <c r="E67" s="108">
        <v>3638</v>
      </c>
      <c r="F67" s="108">
        <v>4095</v>
      </c>
    </row>
    <row r="68" spans="2:6" ht="14" x14ac:dyDescent="0.3">
      <c r="B68" s="66">
        <v>45263</v>
      </c>
      <c r="C68" s="108">
        <v>7289</v>
      </c>
      <c r="D68" s="108">
        <v>3307</v>
      </c>
      <c r="E68" s="108">
        <v>3759</v>
      </c>
      <c r="F68" s="108">
        <v>4222</v>
      </c>
    </row>
    <row r="69" spans="2:6" ht="14" x14ac:dyDescent="0.3">
      <c r="B69" s="66">
        <v>45264</v>
      </c>
      <c r="C69" s="108">
        <v>7492</v>
      </c>
      <c r="D69" s="108">
        <v>3449</v>
      </c>
      <c r="E69" s="108">
        <v>3916</v>
      </c>
      <c r="F69" s="108">
        <v>4341</v>
      </c>
    </row>
    <row r="70" spans="2:6" ht="14" x14ac:dyDescent="0.3">
      <c r="B70" s="66">
        <v>45265</v>
      </c>
      <c r="C70" s="108">
        <v>7705</v>
      </c>
      <c r="D70" s="108">
        <v>3565</v>
      </c>
      <c r="E70" s="108">
        <v>4034</v>
      </c>
      <c r="F70" s="108">
        <v>4441</v>
      </c>
    </row>
    <row r="71" spans="2:6" ht="14" x14ac:dyDescent="0.3">
      <c r="B71" s="66">
        <v>45266</v>
      </c>
      <c r="C71" s="108">
        <v>7916</v>
      </c>
      <c r="D71" s="108">
        <v>3753</v>
      </c>
      <c r="E71" s="108">
        <v>4099</v>
      </c>
      <c r="F71" s="108">
        <v>4523</v>
      </c>
    </row>
    <row r="72" spans="2:6" ht="14" x14ac:dyDescent="0.3">
      <c r="B72" s="66">
        <v>45267</v>
      </c>
      <c r="C72" s="108">
        <v>8120</v>
      </c>
      <c r="D72" s="108">
        <v>3898</v>
      </c>
      <c r="E72" s="108">
        <v>4179</v>
      </c>
      <c r="F72" s="108">
        <v>4594</v>
      </c>
    </row>
    <row r="73" spans="2:6" ht="14" x14ac:dyDescent="0.3">
      <c r="B73" s="66">
        <v>45268</v>
      </c>
      <c r="C73" s="108">
        <v>8311</v>
      </c>
      <c r="D73" s="108">
        <v>4000</v>
      </c>
      <c r="E73" s="108">
        <v>4271</v>
      </c>
      <c r="F73" s="108">
        <v>4644</v>
      </c>
    </row>
    <row r="74" spans="2:6" ht="14" x14ac:dyDescent="0.3">
      <c r="B74" s="66">
        <v>45269</v>
      </c>
      <c r="C74" s="108">
        <v>8503</v>
      </c>
      <c r="D74" s="108">
        <v>4074</v>
      </c>
      <c r="E74" s="108">
        <v>4415</v>
      </c>
      <c r="F74" s="108">
        <v>4694</v>
      </c>
    </row>
    <row r="75" spans="2:6" ht="14" x14ac:dyDescent="0.3">
      <c r="B75" s="66">
        <v>45270</v>
      </c>
      <c r="C75" s="108">
        <v>8691</v>
      </c>
      <c r="D75" s="108">
        <v>4146</v>
      </c>
      <c r="E75" s="108">
        <v>4563</v>
      </c>
      <c r="F75" s="108">
        <v>4755</v>
      </c>
    </row>
    <row r="76" spans="2:6" ht="14" x14ac:dyDescent="0.3">
      <c r="B76" s="66">
        <v>45271</v>
      </c>
      <c r="C76" s="108">
        <v>8897</v>
      </c>
      <c r="D76" s="108">
        <v>4223</v>
      </c>
      <c r="E76" s="108">
        <v>4740</v>
      </c>
      <c r="F76" s="108">
        <v>4846</v>
      </c>
    </row>
    <row r="77" spans="2:6" ht="14" x14ac:dyDescent="0.3">
      <c r="B77" s="66">
        <v>45272</v>
      </c>
      <c r="C77" s="108">
        <v>9098</v>
      </c>
      <c r="D77" s="108">
        <v>4298</v>
      </c>
      <c r="E77" s="108">
        <v>4922</v>
      </c>
      <c r="F77" s="108">
        <v>4918</v>
      </c>
    </row>
    <row r="78" spans="2:6" ht="14" x14ac:dyDescent="0.3">
      <c r="B78" s="66">
        <v>45273</v>
      </c>
      <c r="C78" s="108">
        <v>9305</v>
      </c>
      <c r="D78" s="108">
        <v>4389</v>
      </c>
      <c r="E78" s="108">
        <v>5067</v>
      </c>
      <c r="F78" s="108">
        <v>5004</v>
      </c>
    </row>
    <row r="79" spans="2:6" ht="14" x14ac:dyDescent="0.3">
      <c r="B79" s="66">
        <v>45274</v>
      </c>
      <c r="C79" s="108">
        <v>9508</v>
      </c>
      <c r="D79" s="108">
        <v>4502</v>
      </c>
      <c r="E79" s="108">
        <v>5219</v>
      </c>
      <c r="F79" s="108">
        <v>5089</v>
      </c>
    </row>
    <row r="80" spans="2:6" ht="14" x14ac:dyDescent="0.3">
      <c r="B80" s="66">
        <v>45275</v>
      </c>
      <c r="C80" s="108">
        <v>9706</v>
      </c>
      <c r="D80" s="108">
        <v>4579</v>
      </c>
      <c r="E80" s="108">
        <v>5346</v>
      </c>
      <c r="F80" s="108">
        <v>5178</v>
      </c>
    </row>
    <row r="81" spans="2:6" ht="14" x14ac:dyDescent="0.3">
      <c r="B81" s="66">
        <v>45276</v>
      </c>
      <c r="C81" s="108">
        <v>9921</v>
      </c>
      <c r="D81" s="108">
        <v>4631</v>
      </c>
      <c r="E81" s="108">
        <v>5432</v>
      </c>
      <c r="F81" s="108">
        <v>5270</v>
      </c>
    </row>
    <row r="82" spans="2:6" ht="14" x14ac:dyDescent="0.3">
      <c r="B82" s="66">
        <v>45277</v>
      </c>
      <c r="C82" s="108">
        <v>10141</v>
      </c>
      <c r="D82" s="108">
        <v>4686</v>
      </c>
      <c r="E82" s="108">
        <v>5507</v>
      </c>
      <c r="F82" s="108">
        <v>5384</v>
      </c>
    </row>
    <row r="83" spans="2:6" ht="14" x14ac:dyDescent="0.3">
      <c r="B83" s="66">
        <v>45278</v>
      </c>
      <c r="C83" s="108">
        <v>10367</v>
      </c>
      <c r="D83" s="108">
        <v>4770</v>
      </c>
      <c r="E83" s="108">
        <v>5560</v>
      </c>
      <c r="F83" s="108">
        <v>5444</v>
      </c>
    </row>
    <row r="84" spans="2:6" ht="14" x14ac:dyDescent="0.3">
      <c r="B84" s="66">
        <v>45279</v>
      </c>
      <c r="C84" s="108">
        <v>10606</v>
      </c>
      <c r="D84" s="108">
        <v>4865</v>
      </c>
      <c r="E84" s="108">
        <v>5608</v>
      </c>
      <c r="F84" s="108">
        <v>5492</v>
      </c>
    </row>
    <row r="85" spans="2:6" ht="14" x14ac:dyDescent="0.3">
      <c r="B85" s="66">
        <v>45280</v>
      </c>
      <c r="C85" s="108">
        <v>10834</v>
      </c>
      <c r="D85" s="108">
        <v>4924</v>
      </c>
      <c r="E85" s="108">
        <v>5663</v>
      </c>
      <c r="F85" s="108">
        <v>5539</v>
      </c>
    </row>
    <row r="86" spans="2:6" ht="14" x14ac:dyDescent="0.3">
      <c r="B86" s="66">
        <v>45281</v>
      </c>
      <c r="C86" s="108">
        <v>11002</v>
      </c>
      <c r="D86" s="108">
        <v>4977</v>
      </c>
      <c r="E86" s="108">
        <v>5691</v>
      </c>
      <c r="F86" s="108">
        <v>5587</v>
      </c>
    </row>
    <row r="87" spans="2:6" ht="14" x14ac:dyDescent="0.3">
      <c r="B87" s="66">
        <v>45282</v>
      </c>
      <c r="C87" s="108">
        <v>11121</v>
      </c>
      <c r="D87" s="108">
        <v>5025</v>
      </c>
      <c r="E87" s="108">
        <v>5715</v>
      </c>
      <c r="F87" s="108">
        <v>5655</v>
      </c>
    </row>
    <row r="88" spans="2:6" ht="14" x14ac:dyDescent="0.3">
      <c r="B88" s="66">
        <v>45283</v>
      </c>
      <c r="C88" s="108">
        <v>11241</v>
      </c>
      <c r="D88" s="108">
        <v>5073</v>
      </c>
      <c r="E88" s="108">
        <v>5732</v>
      </c>
      <c r="F88" s="108">
        <v>5728</v>
      </c>
    </row>
    <row r="89" spans="2:6" ht="14" x14ac:dyDescent="0.3">
      <c r="B89" s="66">
        <v>45284</v>
      </c>
      <c r="C89" s="108">
        <v>11365</v>
      </c>
      <c r="D89" s="108">
        <v>5121</v>
      </c>
      <c r="E89" s="108">
        <v>5746</v>
      </c>
      <c r="F89" s="108">
        <v>5801</v>
      </c>
    </row>
    <row r="90" spans="2:6" ht="14" x14ac:dyDescent="0.3">
      <c r="B90" s="66">
        <v>45285</v>
      </c>
      <c r="C90" s="108">
        <v>11509</v>
      </c>
      <c r="D90" s="108">
        <v>5169</v>
      </c>
      <c r="E90" s="108">
        <v>5766</v>
      </c>
      <c r="F90" s="108">
        <v>5873</v>
      </c>
    </row>
    <row r="91" spans="2:6" ht="14" x14ac:dyDescent="0.3">
      <c r="B91" s="66">
        <v>45286</v>
      </c>
      <c r="C91" s="108">
        <v>11654</v>
      </c>
      <c r="D91" s="108">
        <v>5217</v>
      </c>
      <c r="E91" s="108">
        <v>5810</v>
      </c>
      <c r="F91" s="108">
        <v>5946</v>
      </c>
    </row>
    <row r="92" spans="2:6" ht="14" x14ac:dyDescent="0.3">
      <c r="B92" s="66">
        <v>45287</v>
      </c>
      <c r="C92" s="108">
        <v>11800</v>
      </c>
      <c r="D92" s="108">
        <v>5265</v>
      </c>
      <c r="E92" s="108">
        <v>5841</v>
      </c>
      <c r="F92" s="108">
        <v>6023</v>
      </c>
    </row>
    <row r="93" spans="2:6" ht="14" x14ac:dyDescent="0.3">
      <c r="B93" s="66">
        <v>45288</v>
      </c>
      <c r="C93" s="108">
        <v>12022</v>
      </c>
      <c r="D93" s="108">
        <v>5313</v>
      </c>
      <c r="E93" s="108">
        <v>5866</v>
      </c>
      <c r="F93" s="108">
        <v>6110</v>
      </c>
    </row>
    <row r="94" spans="2:6" ht="14" x14ac:dyDescent="0.3">
      <c r="B94" s="66">
        <v>45289</v>
      </c>
      <c r="C94" s="108">
        <v>12161</v>
      </c>
      <c r="D94" s="108">
        <v>5361</v>
      </c>
      <c r="E94" s="108">
        <v>5890</v>
      </c>
      <c r="F94" s="108">
        <v>6220</v>
      </c>
    </row>
    <row r="95" spans="2:6" ht="14" x14ac:dyDescent="0.3">
      <c r="B95" s="66">
        <v>45290</v>
      </c>
      <c r="C95" s="108">
        <v>12257</v>
      </c>
      <c r="D95" s="108">
        <v>5409</v>
      </c>
      <c r="E95" s="108">
        <v>5915</v>
      </c>
      <c r="F95" s="108">
        <v>6308</v>
      </c>
    </row>
    <row r="96" spans="2:6" ht="14" x14ac:dyDescent="0.3">
      <c r="B96" s="66">
        <v>45291</v>
      </c>
      <c r="C96" s="108">
        <v>12347</v>
      </c>
      <c r="D96" s="108">
        <v>5457</v>
      </c>
      <c r="E96" s="108">
        <v>5932</v>
      </c>
      <c r="F96" s="108">
        <v>6405</v>
      </c>
    </row>
    <row r="97" spans="2:6" ht="14" x14ac:dyDescent="0.3">
      <c r="B97" s="66">
        <v>45292</v>
      </c>
      <c r="C97" s="108">
        <v>12428</v>
      </c>
      <c r="D97" s="108">
        <v>5505</v>
      </c>
      <c r="E97" s="108">
        <v>5950</v>
      </c>
      <c r="F97" s="108">
        <v>6519</v>
      </c>
    </row>
    <row r="98" spans="2:6" ht="14" x14ac:dyDescent="0.3">
      <c r="B98" s="66">
        <v>45293</v>
      </c>
      <c r="C98" s="108">
        <v>12537</v>
      </c>
      <c r="D98" s="108">
        <v>5570</v>
      </c>
      <c r="E98" s="108">
        <v>5972</v>
      </c>
      <c r="F98" s="108">
        <v>6670</v>
      </c>
    </row>
    <row r="99" spans="2:6" ht="14" x14ac:dyDescent="0.3">
      <c r="B99" s="66">
        <v>45294</v>
      </c>
      <c r="C99" s="108">
        <v>12640</v>
      </c>
      <c r="D99" s="108">
        <v>5644</v>
      </c>
      <c r="E99" s="108">
        <v>6033</v>
      </c>
      <c r="F99" s="108">
        <v>6869</v>
      </c>
    </row>
    <row r="100" spans="2:6" ht="14" x14ac:dyDescent="0.3">
      <c r="B100" s="66">
        <v>45295</v>
      </c>
      <c r="C100" s="108">
        <v>12720</v>
      </c>
      <c r="D100" s="108">
        <v>5727</v>
      </c>
      <c r="E100" s="108">
        <v>6090</v>
      </c>
      <c r="F100" s="108">
        <v>7109</v>
      </c>
    </row>
    <row r="101" spans="2:6" ht="14" x14ac:dyDescent="0.3">
      <c r="B101" s="66">
        <v>45296</v>
      </c>
      <c r="C101" s="108">
        <v>12795</v>
      </c>
      <c r="D101" s="108">
        <v>5817</v>
      </c>
      <c r="E101" s="108">
        <v>6120</v>
      </c>
      <c r="F101" s="108">
        <v>7379</v>
      </c>
    </row>
    <row r="102" spans="2:6" ht="14" x14ac:dyDescent="0.3">
      <c r="B102" s="66">
        <v>45297</v>
      </c>
      <c r="C102" s="108">
        <v>12873</v>
      </c>
      <c r="D102" s="108">
        <v>5899</v>
      </c>
      <c r="E102" s="108">
        <v>6150</v>
      </c>
      <c r="F102" s="108">
        <v>7644</v>
      </c>
    </row>
    <row r="103" spans="2:6" ht="14" x14ac:dyDescent="0.3">
      <c r="B103" s="66">
        <v>45298</v>
      </c>
      <c r="C103" s="108">
        <v>12948</v>
      </c>
      <c r="D103" s="108">
        <v>6026</v>
      </c>
      <c r="E103" s="108">
        <v>6202</v>
      </c>
      <c r="F103" s="108">
        <v>7857</v>
      </c>
    </row>
    <row r="104" spans="2:6" ht="14" x14ac:dyDescent="0.3">
      <c r="B104" s="66">
        <v>45299</v>
      </c>
      <c r="C104" s="108">
        <v>13020</v>
      </c>
      <c r="D104" s="108">
        <v>6220</v>
      </c>
      <c r="E104" s="108">
        <v>6300</v>
      </c>
      <c r="F104" s="108">
        <v>8082</v>
      </c>
    </row>
    <row r="105" spans="2:6" ht="14" x14ac:dyDescent="0.3">
      <c r="B105" s="66">
        <v>45300</v>
      </c>
      <c r="C105" s="108">
        <v>13072</v>
      </c>
      <c r="D105" s="108">
        <v>6436</v>
      </c>
      <c r="E105" s="108">
        <v>6417</v>
      </c>
      <c r="F105" s="108">
        <v>8329</v>
      </c>
    </row>
    <row r="106" spans="2:6" ht="14" x14ac:dyDescent="0.3">
      <c r="B106" s="66">
        <v>45301</v>
      </c>
      <c r="C106" s="108">
        <v>13116</v>
      </c>
      <c r="D106" s="108">
        <v>6724</v>
      </c>
      <c r="E106" s="108">
        <v>6536</v>
      </c>
      <c r="F106" s="108">
        <v>8598</v>
      </c>
    </row>
    <row r="107" spans="2:6" ht="14" x14ac:dyDescent="0.3">
      <c r="B107" s="66">
        <v>45302</v>
      </c>
      <c r="C107" s="108">
        <v>13167</v>
      </c>
      <c r="D107" s="108">
        <v>7016</v>
      </c>
      <c r="E107" s="108">
        <v>6664</v>
      </c>
      <c r="F107" s="108">
        <v>8877</v>
      </c>
    </row>
    <row r="108" spans="2:6" ht="14" x14ac:dyDescent="0.3">
      <c r="B108" s="66">
        <v>45303</v>
      </c>
      <c r="C108" s="108">
        <v>13234</v>
      </c>
      <c r="D108" s="108">
        <v>7304</v>
      </c>
      <c r="E108" s="108">
        <v>6778</v>
      </c>
      <c r="F108" s="108">
        <v>9106</v>
      </c>
    </row>
    <row r="109" spans="2:6" ht="14" x14ac:dyDescent="0.3">
      <c r="B109" s="66">
        <v>45304</v>
      </c>
      <c r="C109" s="108">
        <v>13285</v>
      </c>
      <c r="D109" s="108">
        <v>7545</v>
      </c>
      <c r="E109" s="108">
        <v>6898</v>
      </c>
      <c r="F109" s="108">
        <v>9305</v>
      </c>
    </row>
    <row r="110" spans="2:6" ht="14" x14ac:dyDescent="0.3">
      <c r="B110" s="66">
        <v>45305</v>
      </c>
      <c r="C110" s="108">
        <v>13333</v>
      </c>
      <c r="D110" s="108">
        <v>7737</v>
      </c>
      <c r="E110" s="108">
        <v>7028</v>
      </c>
      <c r="F110" s="108">
        <v>9571</v>
      </c>
    </row>
    <row r="111" spans="2:6" ht="14" x14ac:dyDescent="0.3">
      <c r="B111" s="66">
        <v>45306</v>
      </c>
      <c r="C111" s="108">
        <v>13381</v>
      </c>
      <c r="D111" s="108">
        <v>7992</v>
      </c>
      <c r="E111" s="108">
        <v>7144</v>
      </c>
      <c r="F111" s="108">
        <v>9791</v>
      </c>
    </row>
    <row r="112" spans="2:6" ht="14" x14ac:dyDescent="0.3">
      <c r="B112" s="66">
        <v>45307</v>
      </c>
      <c r="C112" s="108">
        <v>13422</v>
      </c>
      <c r="D112" s="108">
        <v>8285</v>
      </c>
      <c r="E112" s="108">
        <v>7239</v>
      </c>
      <c r="F112" s="108">
        <v>10066</v>
      </c>
    </row>
    <row r="113" spans="2:6" ht="14" x14ac:dyDescent="0.3">
      <c r="B113" s="66">
        <v>45308</v>
      </c>
      <c r="C113" s="108">
        <v>13532</v>
      </c>
      <c r="D113" s="108">
        <v>8565</v>
      </c>
      <c r="E113" s="108">
        <v>7339</v>
      </c>
      <c r="F113" s="108">
        <v>10311</v>
      </c>
    </row>
    <row r="114" spans="2:6" ht="14" x14ac:dyDescent="0.3">
      <c r="B114" s="66">
        <v>45309</v>
      </c>
      <c r="C114" s="108">
        <v>13708</v>
      </c>
      <c r="D114" s="108">
        <v>8849</v>
      </c>
      <c r="E114" s="108">
        <v>7453</v>
      </c>
      <c r="F114" s="108">
        <v>10520</v>
      </c>
    </row>
    <row r="115" spans="2:6" ht="14" x14ac:dyDescent="0.3">
      <c r="B115" s="66">
        <v>45310</v>
      </c>
      <c r="C115" s="108">
        <v>13893</v>
      </c>
      <c r="D115" s="108">
        <v>9117</v>
      </c>
      <c r="E115" s="108">
        <v>7591</v>
      </c>
      <c r="F115" s="108">
        <v>10740</v>
      </c>
    </row>
    <row r="116" spans="2:6" ht="14" x14ac:dyDescent="0.3">
      <c r="B116" s="66">
        <v>45311</v>
      </c>
      <c r="C116" s="108">
        <v>14112</v>
      </c>
      <c r="D116" s="108">
        <v>9272</v>
      </c>
      <c r="E116" s="108">
        <v>7714</v>
      </c>
      <c r="F116" s="108">
        <v>10916</v>
      </c>
    </row>
    <row r="117" spans="2:6" ht="14" x14ac:dyDescent="0.3">
      <c r="B117" s="66">
        <v>45312</v>
      </c>
      <c r="C117" s="108">
        <v>14323</v>
      </c>
      <c r="D117" s="108">
        <v>9337</v>
      </c>
      <c r="E117" s="108">
        <v>7848</v>
      </c>
      <c r="F117" s="108">
        <v>11069</v>
      </c>
    </row>
    <row r="118" spans="2:6" ht="14" x14ac:dyDescent="0.3">
      <c r="B118" s="66">
        <v>45313</v>
      </c>
      <c r="C118" s="108">
        <v>14579</v>
      </c>
      <c r="D118" s="108">
        <v>9385</v>
      </c>
      <c r="E118" s="108">
        <v>7975</v>
      </c>
      <c r="F118" s="108">
        <v>11190</v>
      </c>
    </row>
    <row r="119" spans="2:6" ht="14" x14ac:dyDescent="0.3">
      <c r="B119" s="66">
        <v>45314</v>
      </c>
      <c r="C119" s="108">
        <v>14832</v>
      </c>
      <c r="D119" s="108">
        <v>9433</v>
      </c>
      <c r="E119" s="108">
        <v>8070</v>
      </c>
      <c r="F119" s="108">
        <v>11346</v>
      </c>
    </row>
    <row r="120" spans="2:6" ht="14" x14ac:dyDescent="0.3">
      <c r="B120" s="66">
        <v>45315</v>
      </c>
      <c r="C120" s="108">
        <v>15042</v>
      </c>
      <c r="D120" s="108">
        <v>9480</v>
      </c>
      <c r="E120" s="108">
        <v>8159</v>
      </c>
      <c r="F120" s="108">
        <v>11499</v>
      </c>
    </row>
    <row r="121" spans="2:6" ht="14" x14ac:dyDescent="0.3">
      <c r="B121" s="66">
        <v>45316</v>
      </c>
      <c r="C121" s="108">
        <v>15277</v>
      </c>
      <c r="D121" s="108">
        <v>9518</v>
      </c>
      <c r="E121" s="108">
        <v>8251</v>
      </c>
      <c r="F121" s="108">
        <v>11621</v>
      </c>
    </row>
    <row r="122" spans="2:6" ht="14" x14ac:dyDescent="0.3">
      <c r="B122" s="66">
        <v>45317</v>
      </c>
      <c r="C122" s="108">
        <v>15510</v>
      </c>
      <c r="D122" s="108">
        <v>9555</v>
      </c>
      <c r="E122" s="108">
        <v>8357</v>
      </c>
      <c r="F122" s="108">
        <v>11778</v>
      </c>
    </row>
    <row r="123" spans="2:6" ht="14" x14ac:dyDescent="0.3">
      <c r="B123" s="66">
        <v>45318</v>
      </c>
      <c r="C123" s="108">
        <v>15724</v>
      </c>
      <c r="D123" s="108">
        <v>9603</v>
      </c>
      <c r="E123" s="108">
        <v>8458</v>
      </c>
      <c r="F123" s="108">
        <v>11876</v>
      </c>
    </row>
    <row r="124" spans="2:6" ht="14" x14ac:dyDescent="0.3">
      <c r="B124" s="66">
        <v>45319</v>
      </c>
      <c r="C124" s="108">
        <v>15940</v>
      </c>
      <c r="D124" s="108">
        <v>9651</v>
      </c>
      <c r="E124" s="108">
        <v>8555</v>
      </c>
      <c r="F124" s="108">
        <v>11998</v>
      </c>
    </row>
    <row r="125" spans="2:6" ht="14" x14ac:dyDescent="0.3">
      <c r="B125" s="66">
        <v>45320</v>
      </c>
      <c r="C125" s="108">
        <v>16152</v>
      </c>
      <c r="D125" s="108">
        <v>9699</v>
      </c>
      <c r="E125" s="108">
        <v>8643</v>
      </c>
      <c r="F125" s="108">
        <v>12165</v>
      </c>
    </row>
    <row r="126" spans="2:6" ht="14" x14ac:dyDescent="0.3">
      <c r="B126" s="66">
        <v>45321</v>
      </c>
      <c r="C126" s="108">
        <v>16358</v>
      </c>
      <c r="D126" s="108">
        <v>9740</v>
      </c>
      <c r="E126" s="108">
        <v>8737</v>
      </c>
      <c r="F126" s="108">
        <v>12296</v>
      </c>
    </row>
    <row r="127" spans="2:6" ht="14" x14ac:dyDescent="0.3">
      <c r="B127" s="66">
        <v>45322</v>
      </c>
      <c r="C127" s="108">
        <v>16543</v>
      </c>
      <c r="D127" s="108">
        <v>9786</v>
      </c>
      <c r="E127" s="108">
        <v>8824</v>
      </c>
      <c r="F127" s="108">
        <v>12425</v>
      </c>
    </row>
    <row r="128" spans="2:6" ht="14" x14ac:dyDescent="0.3">
      <c r="B128" s="66">
        <v>45323</v>
      </c>
      <c r="C128" s="108">
        <v>16627</v>
      </c>
      <c r="D128" s="108">
        <v>9834</v>
      </c>
      <c r="E128" s="108">
        <v>8918</v>
      </c>
      <c r="F128" s="108">
        <v>12571</v>
      </c>
    </row>
    <row r="129" spans="2:6" ht="14" x14ac:dyDescent="0.3">
      <c r="B129" s="66">
        <v>45324</v>
      </c>
      <c r="C129" s="108">
        <v>16681</v>
      </c>
      <c r="D129" s="108">
        <v>9904</v>
      </c>
      <c r="E129" s="108">
        <v>9023</v>
      </c>
      <c r="F129" s="108">
        <v>12757</v>
      </c>
    </row>
    <row r="130" spans="2:6" ht="14" x14ac:dyDescent="0.3">
      <c r="B130" s="66">
        <v>45325</v>
      </c>
      <c r="C130" s="108">
        <v>16734</v>
      </c>
      <c r="D130" s="108">
        <v>9954</v>
      </c>
      <c r="E130" s="108">
        <v>9178</v>
      </c>
      <c r="F130" s="108">
        <v>12993</v>
      </c>
    </row>
    <row r="131" spans="2:6" ht="14" x14ac:dyDescent="0.3">
      <c r="B131" s="66">
        <v>45326</v>
      </c>
      <c r="C131" s="108">
        <v>16784</v>
      </c>
      <c r="D131" s="108">
        <v>10002</v>
      </c>
      <c r="E131" s="108">
        <v>9302</v>
      </c>
      <c r="F131" s="108">
        <v>13240</v>
      </c>
    </row>
    <row r="132" spans="2:6" ht="14" x14ac:dyDescent="0.3">
      <c r="B132" s="66">
        <v>45327</v>
      </c>
      <c r="C132" s="108">
        <v>16832</v>
      </c>
      <c r="D132" s="108">
        <v>10054</v>
      </c>
      <c r="E132" s="108">
        <v>9442</v>
      </c>
      <c r="F132" s="108">
        <v>13464</v>
      </c>
    </row>
    <row r="133" spans="2:6" ht="14" x14ac:dyDescent="0.3">
      <c r="B133" s="66">
        <v>45328</v>
      </c>
      <c r="C133" s="108">
        <v>16902</v>
      </c>
      <c r="D133" s="108">
        <v>10098</v>
      </c>
      <c r="E133" s="108">
        <v>9632</v>
      </c>
      <c r="F133" s="108">
        <v>13656</v>
      </c>
    </row>
    <row r="134" spans="2:6" ht="14" x14ac:dyDescent="0.3">
      <c r="B134" s="66">
        <v>45329</v>
      </c>
      <c r="C134" s="108">
        <v>16994</v>
      </c>
      <c r="D134" s="108">
        <v>10131</v>
      </c>
      <c r="E134" s="108">
        <v>9835</v>
      </c>
      <c r="F134" s="108">
        <v>13843</v>
      </c>
    </row>
    <row r="135" spans="2:6" ht="14" x14ac:dyDescent="0.3">
      <c r="B135" s="66">
        <v>45330</v>
      </c>
      <c r="C135" s="108">
        <v>17101</v>
      </c>
      <c r="D135" s="108">
        <v>10186</v>
      </c>
      <c r="E135" s="108">
        <v>10042</v>
      </c>
      <c r="F135" s="108">
        <v>14026</v>
      </c>
    </row>
    <row r="136" spans="2:6" ht="14" x14ac:dyDescent="0.3">
      <c r="B136" s="66">
        <v>45331</v>
      </c>
      <c r="C136" s="108">
        <v>17198</v>
      </c>
      <c r="D136" s="108">
        <v>10223</v>
      </c>
      <c r="E136" s="108">
        <v>10234</v>
      </c>
      <c r="F136" s="108">
        <v>14231</v>
      </c>
    </row>
    <row r="137" spans="2:6" ht="14" x14ac:dyDescent="0.3">
      <c r="B137" s="66">
        <v>45332</v>
      </c>
      <c r="C137" s="108">
        <v>17268</v>
      </c>
      <c r="D137" s="108">
        <v>10261</v>
      </c>
      <c r="E137" s="108">
        <v>10406</v>
      </c>
      <c r="F137" s="108">
        <v>14441</v>
      </c>
    </row>
    <row r="138" spans="2:6" ht="14" x14ac:dyDescent="0.3">
      <c r="B138" s="66">
        <v>45333</v>
      </c>
      <c r="C138" s="108">
        <v>17340</v>
      </c>
      <c r="D138" s="108">
        <v>10309</v>
      </c>
      <c r="E138" s="108">
        <v>10553</v>
      </c>
      <c r="F138" s="108">
        <v>14635</v>
      </c>
    </row>
    <row r="139" spans="2:6" ht="14" x14ac:dyDescent="0.3">
      <c r="B139" s="66">
        <v>45334</v>
      </c>
      <c r="C139" s="108">
        <v>17413</v>
      </c>
      <c r="D139" s="108">
        <v>10357</v>
      </c>
      <c r="E139" s="108">
        <v>10669</v>
      </c>
      <c r="F139" s="108">
        <v>14817</v>
      </c>
    </row>
    <row r="140" spans="2:6" ht="14" x14ac:dyDescent="0.3">
      <c r="B140" s="66">
        <v>45335</v>
      </c>
      <c r="C140" s="108">
        <v>17501</v>
      </c>
      <c r="D140" s="108">
        <v>10406</v>
      </c>
      <c r="E140" s="108">
        <v>10774</v>
      </c>
      <c r="F140" s="108">
        <v>14997</v>
      </c>
    </row>
    <row r="141" spans="2:6" ht="14" x14ac:dyDescent="0.3">
      <c r="B141" s="66">
        <v>45336</v>
      </c>
      <c r="C141" s="108">
        <v>17596</v>
      </c>
      <c r="D141" s="108">
        <v>10454</v>
      </c>
      <c r="E141" s="108">
        <v>10900</v>
      </c>
      <c r="F141" s="108">
        <v>15180</v>
      </c>
    </row>
    <row r="142" spans="2:6" ht="14" x14ac:dyDescent="0.3">
      <c r="B142" s="66">
        <v>45337</v>
      </c>
      <c r="C142" s="108">
        <v>17694</v>
      </c>
      <c r="D142" s="108">
        <v>10489</v>
      </c>
      <c r="E142" s="108">
        <v>11012</v>
      </c>
      <c r="F142" s="108">
        <v>15387</v>
      </c>
    </row>
    <row r="143" spans="2:6" ht="14" x14ac:dyDescent="0.3">
      <c r="B143" s="66">
        <v>45338</v>
      </c>
      <c r="C143" s="108">
        <v>17784</v>
      </c>
      <c r="D143" s="108">
        <v>10516</v>
      </c>
      <c r="E143" s="108">
        <v>11108</v>
      </c>
      <c r="F143" s="108">
        <v>15582</v>
      </c>
    </row>
    <row r="144" spans="2:6" ht="14" x14ac:dyDescent="0.3">
      <c r="B144" s="66">
        <v>45339</v>
      </c>
      <c r="C144" s="108">
        <v>17857</v>
      </c>
      <c r="D144" s="108">
        <v>10564</v>
      </c>
      <c r="E144" s="108">
        <v>11238</v>
      </c>
      <c r="F144" s="108">
        <v>15748</v>
      </c>
    </row>
    <row r="145" spans="2:6" ht="14" x14ac:dyDescent="0.3">
      <c r="B145" s="66">
        <v>45340</v>
      </c>
      <c r="C145" s="108">
        <v>17967</v>
      </c>
      <c r="D145" s="108">
        <v>10612</v>
      </c>
      <c r="E145" s="108">
        <v>11320</v>
      </c>
      <c r="F145" s="108">
        <v>15902</v>
      </c>
    </row>
    <row r="146" spans="2:6" ht="14" x14ac:dyDescent="0.3">
      <c r="B146" s="66">
        <v>45341</v>
      </c>
      <c r="C146" s="108">
        <v>18085</v>
      </c>
      <c r="D146" s="108">
        <v>10659</v>
      </c>
      <c r="E146" s="108">
        <v>11385</v>
      </c>
      <c r="F146" s="108">
        <v>16077</v>
      </c>
    </row>
    <row r="147" spans="2:6" ht="14" x14ac:dyDescent="0.3">
      <c r="B147" s="66">
        <v>45342</v>
      </c>
      <c r="C147" s="108">
        <v>18209</v>
      </c>
      <c r="D147" s="108">
        <v>10707</v>
      </c>
      <c r="E147" s="108">
        <v>11494</v>
      </c>
      <c r="F147" s="108">
        <v>16209</v>
      </c>
    </row>
    <row r="148" spans="2:6" ht="14" x14ac:dyDescent="0.3">
      <c r="B148" s="66">
        <v>45343</v>
      </c>
      <c r="C148" s="108">
        <v>18336</v>
      </c>
      <c r="D148" s="108">
        <v>10760</v>
      </c>
      <c r="E148" s="108">
        <v>11628</v>
      </c>
      <c r="F148" s="108">
        <v>16313</v>
      </c>
    </row>
    <row r="149" spans="2:6" ht="14" x14ac:dyDescent="0.3">
      <c r="B149" s="66">
        <v>45344</v>
      </c>
      <c r="C149" s="108">
        <v>18489</v>
      </c>
      <c r="D149" s="108">
        <v>10810</v>
      </c>
      <c r="E149" s="108">
        <v>11698</v>
      </c>
      <c r="F149" s="108">
        <v>16401</v>
      </c>
    </row>
    <row r="150" spans="2:6" ht="14" x14ac:dyDescent="0.3">
      <c r="B150" s="66">
        <v>45345</v>
      </c>
      <c r="C150" s="108">
        <v>18601</v>
      </c>
      <c r="D150" s="108">
        <v>10862</v>
      </c>
      <c r="E150" s="108">
        <v>11806</v>
      </c>
      <c r="F150" s="108">
        <v>16535</v>
      </c>
    </row>
    <row r="151" spans="2:6" ht="14" x14ac:dyDescent="0.3">
      <c r="B151" s="66">
        <v>45346</v>
      </c>
      <c r="C151" s="108">
        <v>18701</v>
      </c>
      <c r="D151" s="108">
        <v>10910</v>
      </c>
      <c r="E151" s="108">
        <v>11965</v>
      </c>
      <c r="F151" s="108">
        <v>16693</v>
      </c>
    </row>
    <row r="152" spans="2:6" ht="14" x14ac:dyDescent="0.3">
      <c r="B152" s="66">
        <v>45347</v>
      </c>
      <c r="C152" s="108">
        <v>18799</v>
      </c>
      <c r="D152" s="108">
        <v>10958</v>
      </c>
      <c r="E152" s="108">
        <v>12124</v>
      </c>
      <c r="F152" s="108">
        <v>16875</v>
      </c>
    </row>
    <row r="153" spans="2:6" ht="14" x14ac:dyDescent="0.3">
      <c r="B153" s="66">
        <v>45348</v>
      </c>
      <c r="C153" s="108">
        <v>18879</v>
      </c>
      <c r="D153" s="108">
        <v>11025</v>
      </c>
      <c r="E153" s="108">
        <v>12269</v>
      </c>
      <c r="F153" s="108">
        <v>17049</v>
      </c>
    </row>
    <row r="154" spans="2:6" ht="14" x14ac:dyDescent="0.3">
      <c r="B154" s="66">
        <v>45349</v>
      </c>
      <c r="C154" s="108">
        <v>18961</v>
      </c>
      <c r="D154" s="108">
        <v>11099</v>
      </c>
      <c r="E154" s="108">
        <v>12420</v>
      </c>
      <c r="F154" s="108">
        <v>17227</v>
      </c>
    </row>
    <row r="155" spans="2:6" ht="14" x14ac:dyDescent="0.3">
      <c r="B155" s="66">
        <v>45350</v>
      </c>
      <c r="C155" s="108">
        <v>19074</v>
      </c>
      <c r="D155" s="108">
        <v>11159</v>
      </c>
      <c r="E155" s="108">
        <v>12565</v>
      </c>
      <c r="F155" s="108">
        <v>17407</v>
      </c>
    </row>
    <row r="156" spans="2:6" ht="14" x14ac:dyDescent="0.3">
      <c r="B156" s="66">
        <v>45351</v>
      </c>
      <c r="C156" s="108">
        <v>19074</v>
      </c>
      <c r="D156" s="108">
        <v>11210</v>
      </c>
      <c r="E156" s="108">
        <v>12637</v>
      </c>
      <c r="F156" s="108"/>
    </row>
    <row r="157" spans="2:6" ht="14" x14ac:dyDescent="0.3">
      <c r="B157" s="66">
        <v>45352</v>
      </c>
      <c r="C157" s="108">
        <v>19164</v>
      </c>
      <c r="D157" s="108">
        <v>11268</v>
      </c>
      <c r="E157" s="108">
        <v>12714</v>
      </c>
      <c r="F157" s="108">
        <v>17544</v>
      </c>
    </row>
    <row r="158" spans="2:6" ht="14" x14ac:dyDescent="0.3">
      <c r="B158" s="66">
        <v>45353</v>
      </c>
      <c r="C158" s="108">
        <v>19229</v>
      </c>
      <c r="D158" s="108">
        <v>11340</v>
      </c>
      <c r="E158" s="108">
        <v>12867</v>
      </c>
      <c r="F158" s="108">
        <v>17653</v>
      </c>
    </row>
    <row r="159" spans="2:6" ht="14" x14ac:dyDescent="0.3">
      <c r="B159" s="66">
        <v>45354</v>
      </c>
      <c r="C159" s="108">
        <v>19259</v>
      </c>
      <c r="D159" s="108">
        <v>11412</v>
      </c>
      <c r="E159" s="108">
        <v>13019</v>
      </c>
      <c r="F159" s="108">
        <v>17768</v>
      </c>
    </row>
    <row r="160" spans="2:6" ht="14" x14ac:dyDescent="0.3">
      <c r="B160" s="66">
        <v>45355</v>
      </c>
      <c r="C160" s="108">
        <v>19283</v>
      </c>
      <c r="D160" s="108">
        <v>11473</v>
      </c>
      <c r="E160" s="108">
        <v>13160</v>
      </c>
      <c r="F160" s="108">
        <v>17840</v>
      </c>
    </row>
    <row r="161" spans="2:6" ht="14" x14ac:dyDescent="0.3">
      <c r="B161" s="66">
        <v>45356</v>
      </c>
      <c r="C161" s="108">
        <v>19319</v>
      </c>
      <c r="D161" s="108">
        <v>11522</v>
      </c>
      <c r="E161" s="108">
        <v>13303</v>
      </c>
      <c r="F161" s="108">
        <v>17904</v>
      </c>
    </row>
    <row r="162" spans="2:6" ht="14" x14ac:dyDescent="0.3">
      <c r="B162" s="66">
        <v>45357</v>
      </c>
      <c r="C162" s="108">
        <v>19379</v>
      </c>
      <c r="D162" s="108">
        <v>11577</v>
      </c>
      <c r="E162" s="108">
        <v>13446</v>
      </c>
      <c r="F162" s="108">
        <v>17968</v>
      </c>
    </row>
    <row r="163" spans="2:6" ht="14" x14ac:dyDescent="0.3">
      <c r="B163" s="66">
        <v>45358</v>
      </c>
      <c r="C163" s="108">
        <v>19451</v>
      </c>
      <c r="D163" s="108">
        <v>11630</v>
      </c>
      <c r="E163" s="108">
        <v>13487</v>
      </c>
      <c r="F163" s="108">
        <v>18049</v>
      </c>
    </row>
    <row r="164" spans="2:6" ht="14" x14ac:dyDescent="0.3">
      <c r="B164" s="66">
        <v>45359</v>
      </c>
      <c r="C164" s="108">
        <v>19530</v>
      </c>
      <c r="D164" s="108">
        <v>11678</v>
      </c>
      <c r="E164" s="108">
        <v>13512</v>
      </c>
      <c r="F164" s="108">
        <v>18135</v>
      </c>
    </row>
    <row r="165" spans="2:6" ht="14" x14ac:dyDescent="0.3">
      <c r="B165" s="66">
        <v>45360</v>
      </c>
      <c r="C165" s="108">
        <v>19602</v>
      </c>
      <c r="D165" s="108">
        <v>11727</v>
      </c>
      <c r="E165" s="108">
        <v>13560</v>
      </c>
      <c r="F165" s="108">
        <v>18239</v>
      </c>
    </row>
    <row r="166" spans="2:6" ht="14" x14ac:dyDescent="0.3">
      <c r="B166" s="66">
        <v>45361</v>
      </c>
      <c r="C166" s="108">
        <v>19674</v>
      </c>
      <c r="D166" s="108">
        <v>11775</v>
      </c>
      <c r="E166" s="108">
        <v>13610</v>
      </c>
      <c r="F166" s="108">
        <v>18307</v>
      </c>
    </row>
    <row r="167" spans="2:6" ht="14" x14ac:dyDescent="0.3">
      <c r="B167" s="66">
        <v>45362</v>
      </c>
      <c r="C167" s="108">
        <v>19746</v>
      </c>
      <c r="D167" s="108">
        <v>11857</v>
      </c>
      <c r="E167" s="108">
        <v>13664</v>
      </c>
      <c r="F167" s="108">
        <v>18405</v>
      </c>
    </row>
    <row r="168" spans="2:6" ht="14" x14ac:dyDescent="0.3">
      <c r="B168" s="66">
        <v>45363</v>
      </c>
      <c r="C168" s="108">
        <v>19818</v>
      </c>
      <c r="D168" s="108">
        <v>11916</v>
      </c>
      <c r="E168" s="108">
        <v>13748</v>
      </c>
      <c r="F168" s="108">
        <v>18512</v>
      </c>
    </row>
    <row r="169" spans="2:6" ht="14" x14ac:dyDescent="0.3">
      <c r="B169" s="66">
        <v>45364</v>
      </c>
      <c r="C169" s="108">
        <v>19890</v>
      </c>
      <c r="D169" s="108">
        <v>11964</v>
      </c>
      <c r="E169" s="108">
        <v>13824</v>
      </c>
      <c r="F169" s="108">
        <v>18615</v>
      </c>
    </row>
    <row r="170" spans="2:6" ht="14" x14ac:dyDescent="0.3">
      <c r="B170" s="66">
        <v>45365</v>
      </c>
      <c r="C170" s="108">
        <v>19945</v>
      </c>
      <c r="D170" s="108">
        <v>12012</v>
      </c>
      <c r="E170" s="108">
        <v>13896</v>
      </c>
      <c r="F170" s="108">
        <v>18721</v>
      </c>
    </row>
    <row r="171" spans="2:6" ht="14" x14ac:dyDescent="0.3">
      <c r="B171" s="66">
        <v>45366</v>
      </c>
      <c r="C171" s="108">
        <v>20005</v>
      </c>
      <c r="D171" s="108">
        <v>12060</v>
      </c>
      <c r="E171" s="108">
        <v>13955</v>
      </c>
      <c r="F171" s="108">
        <v>18827</v>
      </c>
    </row>
    <row r="172" spans="2:6" ht="14" x14ac:dyDescent="0.3">
      <c r="B172" s="66">
        <v>45367</v>
      </c>
      <c r="C172" s="108">
        <v>20095</v>
      </c>
      <c r="D172" s="108">
        <v>12101</v>
      </c>
      <c r="E172" s="108">
        <v>14003</v>
      </c>
      <c r="F172" s="108">
        <v>18896</v>
      </c>
    </row>
    <row r="173" spans="2:6" ht="14" x14ac:dyDescent="0.3">
      <c r="B173" s="66">
        <v>45368</v>
      </c>
      <c r="C173" s="108">
        <v>20278</v>
      </c>
      <c r="D173" s="108">
        <v>12124</v>
      </c>
      <c r="E173" s="108">
        <v>14062</v>
      </c>
      <c r="F173" s="108">
        <v>18947</v>
      </c>
    </row>
    <row r="174" spans="2:6" ht="14" x14ac:dyDescent="0.3">
      <c r="B174" s="66">
        <v>45369</v>
      </c>
      <c r="C174" s="108">
        <v>20400</v>
      </c>
      <c r="D174" s="108">
        <v>12129</v>
      </c>
      <c r="E174" s="108">
        <v>14115</v>
      </c>
      <c r="F174" s="108">
        <v>18995</v>
      </c>
    </row>
    <row r="175" spans="2:6" ht="14" x14ac:dyDescent="0.3">
      <c r="B175" s="66">
        <v>45370</v>
      </c>
      <c r="C175" s="108">
        <v>20541</v>
      </c>
      <c r="D175" s="108">
        <v>12129</v>
      </c>
      <c r="E175" s="108">
        <v>14163</v>
      </c>
      <c r="F175" s="108">
        <v>19039</v>
      </c>
    </row>
    <row r="176" spans="2:6" ht="14" x14ac:dyDescent="0.3">
      <c r="B176" s="66">
        <v>45371</v>
      </c>
      <c r="C176" s="108">
        <v>20778</v>
      </c>
      <c r="D176" s="108">
        <v>12151</v>
      </c>
      <c r="E176" s="108">
        <v>14238</v>
      </c>
      <c r="F176" s="108">
        <v>19083</v>
      </c>
    </row>
    <row r="177" spans="2:6" ht="14" x14ac:dyDescent="0.3">
      <c r="B177" s="66">
        <v>45372</v>
      </c>
      <c r="C177" s="108">
        <v>20926</v>
      </c>
      <c r="D177" s="108">
        <v>12252</v>
      </c>
      <c r="E177" s="108">
        <v>14278</v>
      </c>
      <c r="F177" s="108">
        <v>19127</v>
      </c>
    </row>
    <row r="178" spans="2:6" ht="14" x14ac:dyDescent="0.3">
      <c r="B178" s="66">
        <v>45373</v>
      </c>
      <c r="C178" s="108">
        <v>21018</v>
      </c>
      <c r="D178" s="108">
        <v>12349</v>
      </c>
      <c r="E178" s="108">
        <v>14302</v>
      </c>
      <c r="F178" s="108">
        <v>19171</v>
      </c>
    </row>
    <row r="179" spans="2:6" ht="14" x14ac:dyDescent="0.3">
      <c r="B179" s="66">
        <v>45374</v>
      </c>
      <c r="C179" s="108">
        <v>21097</v>
      </c>
      <c r="D179" s="108">
        <v>12392</v>
      </c>
      <c r="E179" s="108">
        <v>14326</v>
      </c>
      <c r="F179" s="108">
        <v>19217</v>
      </c>
    </row>
    <row r="180" spans="2:6" ht="14" x14ac:dyDescent="0.3">
      <c r="B180" s="66">
        <v>45375</v>
      </c>
      <c r="C180" s="108">
        <v>21179</v>
      </c>
      <c r="D180" s="108">
        <v>12416</v>
      </c>
      <c r="E180" s="108">
        <v>14329</v>
      </c>
      <c r="F180" s="108">
        <v>19264</v>
      </c>
    </row>
    <row r="181" spans="2:6" ht="14" x14ac:dyDescent="0.3">
      <c r="B181" s="66">
        <v>45376</v>
      </c>
      <c r="C181" s="108">
        <v>21245</v>
      </c>
      <c r="D181" s="108">
        <v>12476</v>
      </c>
      <c r="E181" s="108">
        <v>14340</v>
      </c>
      <c r="F181" s="108">
        <v>19327</v>
      </c>
    </row>
    <row r="182" spans="2:6" ht="14" x14ac:dyDescent="0.3">
      <c r="B182" s="66">
        <v>45377</v>
      </c>
      <c r="C182" s="108">
        <v>21382</v>
      </c>
      <c r="D182" s="108">
        <v>12513</v>
      </c>
      <c r="E182" s="108">
        <v>14366</v>
      </c>
      <c r="F182" s="108">
        <v>19407</v>
      </c>
    </row>
    <row r="183" spans="2:6" ht="14" x14ac:dyDescent="0.3">
      <c r="B183" s="66">
        <v>45378</v>
      </c>
      <c r="C183" s="108">
        <v>21500</v>
      </c>
      <c r="D183" s="108">
        <v>12545</v>
      </c>
      <c r="E183" s="108">
        <v>14390</v>
      </c>
      <c r="F183" s="108">
        <v>19460</v>
      </c>
    </row>
    <row r="184" spans="2:6" ht="14" x14ac:dyDescent="0.3">
      <c r="B184" s="66">
        <v>45379</v>
      </c>
      <c r="C184" s="108">
        <v>21620</v>
      </c>
      <c r="D184" s="108">
        <v>12593</v>
      </c>
      <c r="E184" s="108">
        <v>14413</v>
      </c>
      <c r="F184" s="108">
        <v>19502</v>
      </c>
    </row>
    <row r="185" spans="2:6" ht="14" x14ac:dyDescent="0.3">
      <c r="B185" s="66">
        <v>45380</v>
      </c>
      <c r="C185" s="108">
        <v>21746</v>
      </c>
      <c r="D185" s="108">
        <v>12627</v>
      </c>
      <c r="E185" s="108">
        <v>14416</v>
      </c>
      <c r="F185" s="108">
        <v>19546</v>
      </c>
    </row>
    <row r="186" spans="2:6" ht="14" x14ac:dyDescent="0.3">
      <c r="B186" s="66">
        <v>45381</v>
      </c>
      <c r="C186" s="108">
        <v>21849</v>
      </c>
      <c r="D186" s="108">
        <v>12665</v>
      </c>
      <c r="E186" s="108">
        <v>14416</v>
      </c>
      <c r="F186" s="108">
        <v>19588</v>
      </c>
    </row>
    <row r="187" spans="2:6" ht="14" x14ac:dyDescent="0.3">
      <c r="B187" s="66">
        <v>45382</v>
      </c>
      <c r="C187" s="108">
        <v>21959</v>
      </c>
      <c r="D187" s="108">
        <v>12713</v>
      </c>
      <c r="E187" s="108">
        <v>14416</v>
      </c>
      <c r="F187" s="108">
        <v>19631</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F572F-8B34-49FE-8D15-23900969106E}">
  <dimension ref="A1:O36"/>
  <sheetViews>
    <sheetView workbookViewId="0"/>
  </sheetViews>
  <sheetFormatPr defaultRowHeight="13" x14ac:dyDescent="0.3"/>
  <cols>
    <col min="1" max="1" width="25.8984375" bestFit="1" customWidth="1"/>
    <col min="2" max="2" width="17.69921875" customWidth="1"/>
    <col min="3" max="3" width="18.8984375" customWidth="1"/>
    <col min="4" max="4" width="18" customWidth="1"/>
    <col min="8" max="8" width="18.296875" customWidth="1"/>
    <col min="9" max="12" width="10.59765625" bestFit="1" customWidth="1"/>
    <col min="13" max="13" width="13.59765625" bestFit="1" customWidth="1"/>
    <col min="14" max="15" width="13.59765625" customWidth="1"/>
    <col min="16" max="16" width="16.59765625" bestFit="1" customWidth="1"/>
    <col min="17" max="17" width="18.8984375" bestFit="1" customWidth="1"/>
    <col min="18" max="18" width="19.69921875" bestFit="1" customWidth="1"/>
    <col min="19" max="19" width="13.59765625" bestFit="1" customWidth="1"/>
    <col min="20" max="20" width="10.296875" bestFit="1" customWidth="1"/>
    <col min="21" max="21" width="10" customWidth="1"/>
    <col min="22" max="24" width="10.296875" bestFit="1" customWidth="1"/>
    <col min="25" max="25" width="16.8984375" bestFit="1" customWidth="1"/>
    <col min="26" max="27" width="15" bestFit="1" customWidth="1"/>
    <col min="28" max="28" width="13.3984375" bestFit="1" customWidth="1"/>
    <col min="29" max="29" width="10.296875" bestFit="1" customWidth="1"/>
    <col min="31" max="31" width="10.296875" bestFit="1" customWidth="1"/>
  </cols>
  <sheetData>
    <row r="1" spans="1:15" x14ac:dyDescent="0.3">
      <c r="A1" s="69" t="str">
        <f>HYPERLINK("#'Contents'!A1","Content Page")</f>
        <v>Content Page</v>
      </c>
      <c r="B1" s="69"/>
      <c r="C1" s="69"/>
      <c r="D1" s="69"/>
      <c r="E1" s="69"/>
      <c r="F1" s="69"/>
      <c r="G1" s="69"/>
    </row>
    <row r="3" spans="1:15" x14ac:dyDescent="0.3">
      <c r="A3" t="s">
        <v>144</v>
      </c>
    </row>
    <row r="4" spans="1:15" ht="26" x14ac:dyDescent="0.3">
      <c r="A4" s="54" t="s">
        <v>76</v>
      </c>
      <c r="B4" s="55" t="s">
        <v>281</v>
      </c>
      <c r="C4" s="55" t="s">
        <v>108</v>
      </c>
      <c r="D4" s="53" t="s">
        <v>97</v>
      </c>
    </row>
    <row r="5" spans="1:15" x14ac:dyDescent="0.3">
      <c r="A5" s="54" t="s">
        <v>3</v>
      </c>
      <c r="B5" s="118">
        <v>311.31224180000004</v>
      </c>
      <c r="C5" s="118">
        <v>254.84595509090911</v>
      </c>
      <c r="D5" s="119">
        <f>C5/B5</f>
        <v>0.81861848290126915</v>
      </c>
    </row>
    <row r="6" spans="1:15" x14ac:dyDescent="0.3">
      <c r="A6" s="54" t="s">
        <v>4</v>
      </c>
      <c r="B6" s="118">
        <v>32.985496630999997</v>
      </c>
      <c r="C6" s="118">
        <v>22.154044909090906</v>
      </c>
      <c r="D6" s="119">
        <f t="shared" ref="D6:D9" si="0">C6/B6</f>
        <v>0.67162987287783871</v>
      </c>
    </row>
    <row r="7" spans="1:15" x14ac:dyDescent="0.3">
      <c r="A7" s="54" t="s">
        <v>166</v>
      </c>
      <c r="B7" s="118">
        <v>98.4234385909091</v>
      </c>
      <c r="C7" s="118">
        <v>103.07000000000001</v>
      </c>
      <c r="D7" s="119">
        <f t="shared" si="0"/>
        <v>1.0472099072701986</v>
      </c>
      <c r="M7" s="34"/>
      <c r="N7" s="34"/>
      <c r="O7" s="34"/>
    </row>
    <row r="8" spans="1:15" x14ac:dyDescent="0.3">
      <c r="A8" s="54" t="s">
        <v>167</v>
      </c>
      <c r="B8" s="118">
        <v>39.159999999999997</v>
      </c>
      <c r="C8" s="118">
        <v>26.75</v>
      </c>
      <c r="D8" s="119">
        <f t="shared" si="0"/>
        <v>0.68309499489274772</v>
      </c>
      <c r="M8" s="34"/>
      <c r="N8" s="34"/>
      <c r="O8" s="34"/>
    </row>
    <row r="9" spans="1:15" x14ac:dyDescent="0.3">
      <c r="A9" s="54" t="s">
        <v>7</v>
      </c>
      <c r="B9" s="118">
        <f>SUM(B5:B8)</f>
        <v>481.88117702190914</v>
      </c>
      <c r="C9" s="118">
        <f>SUM(C4:C8)</f>
        <v>406.82</v>
      </c>
      <c r="D9" s="119">
        <f t="shared" si="0"/>
        <v>0.84423301718112886</v>
      </c>
      <c r="M9" s="34"/>
      <c r="N9" s="34"/>
      <c r="O9" s="34"/>
    </row>
    <row r="10" spans="1:15" x14ac:dyDescent="0.3">
      <c r="M10" s="34"/>
      <c r="N10" s="34"/>
      <c r="O10" s="34"/>
    </row>
    <row r="11" spans="1:15" x14ac:dyDescent="0.3">
      <c r="M11" s="34"/>
      <c r="N11" s="34"/>
      <c r="O11" s="34"/>
    </row>
    <row r="12" spans="1:15" x14ac:dyDescent="0.3">
      <c r="A12" t="s">
        <v>145</v>
      </c>
      <c r="M12" s="34"/>
      <c r="N12" s="34"/>
      <c r="O12" s="34"/>
    </row>
    <row r="13" spans="1:15" ht="14.15" customHeight="1" x14ac:dyDescent="0.3">
      <c r="A13" s="56" t="s">
        <v>76</v>
      </c>
      <c r="B13" s="57">
        <v>46026</v>
      </c>
      <c r="C13" s="57">
        <v>46027</v>
      </c>
      <c r="D13" s="57" t="s">
        <v>77</v>
      </c>
      <c r="M13" s="34"/>
      <c r="N13" s="34"/>
      <c r="O13" s="34"/>
    </row>
    <row r="14" spans="1:15" ht="14.15" customHeight="1" x14ac:dyDescent="0.3">
      <c r="A14" s="56" t="s">
        <v>3</v>
      </c>
      <c r="B14" s="118">
        <v>232.90794418181821</v>
      </c>
      <c r="C14" s="118">
        <v>254.84595509090911</v>
      </c>
      <c r="D14" s="119">
        <f>IFERROR(C14/B14-1,"0%")</f>
        <v>9.4191767421918149E-2</v>
      </c>
      <c r="M14" s="34"/>
      <c r="N14" s="34"/>
      <c r="O14" s="34"/>
    </row>
    <row r="15" spans="1:15" ht="14.15" customHeight="1" x14ac:dyDescent="0.3">
      <c r="A15" s="56" t="s">
        <v>4</v>
      </c>
      <c r="B15" s="118">
        <v>18.82205581818182</v>
      </c>
      <c r="C15" s="118">
        <v>22.154044909090906</v>
      </c>
      <c r="D15" s="119">
        <f t="shared" ref="D15:D20" si="1">IFERROR(C15/B15-1,"0%")</f>
        <v>0.17702577885729331</v>
      </c>
    </row>
    <row r="16" spans="1:15" ht="14.15" customHeight="1" x14ac:dyDescent="0.3">
      <c r="A16" s="56" t="s">
        <v>166</v>
      </c>
      <c r="B16" s="118">
        <v>60.63</v>
      </c>
      <c r="C16" s="118">
        <v>103.07000000000001</v>
      </c>
      <c r="D16" s="119">
        <f t="shared" si="1"/>
        <v>0.69998350651492669</v>
      </c>
    </row>
    <row r="17" spans="1:4" ht="14.15" customHeight="1" x14ac:dyDescent="0.3">
      <c r="A17" s="56" t="s">
        <v>167</v>
      </c>
      <c r="B17" s="118">
        <v>24.57</v>
      </c>
      <c r="C17" s="118">
        <v>26.75</v>
      </c>
      <c r="D17" s="119">
        <f t="shared" si="1"/>
        <v>8.8726088726088781E-2</v>
      </c>
    </row>
    <row r="18" spans="1:4" ht="14.15" customHeight="1" x14ac:dyDescent="0.3">
      <c r="A18" s="56" t="s">
        <v>165</v>
      </c>
      <c r="B18" s="118">
        <v>0</v>
      </c>
      <c r="C18" s="118">
        <v>0</v>
      </c>
      <c r="D18" s="119" t="str">
        <f t="shared" si="1"/>
        <v>0%</v>
      </c>
    </row>
    <row r="19" spans="1:4" ht="14.15" customHeight="1" x14ac:dyDescent="0.3">
      <c r="A19" s="56" t="s">
        <v>168</v>
      </c>
      <c r="B19" s="118">
        <v>0</v>
      </c>
      <c r="C19" s="118">
        <v>0</v>
      </c>
      <c r="D19" s="119" t="str">
        <f t="shared" si="1"/>
        <v>0%</v>
      </c>
    </row>
    <row r="20" spans="1:4" ht="14.15" customHeight="1" x14ac:dyDescent="0.3">
      <c r="A20" s="56" t="s">
        <v>170</v>
      </c>
      <c r="B20" s="118">
        <f>SUM(B14:B19)</f>
        <v>336.93</v>
      </c>
      <c r="C20" s="118">
        <f>SUM(C14:C19)</f>
        <v>406.82</v>
      </c>
      <c r="D20" s="119">
        <f t="shared" si="1"/>
        <v>0.20743181076187933</v>
      </c>
    </row>
    <row r="36" spans="9:12" x14ac:dyDescent="0.3">
      <c r="I36" s="35"/>
      <c r="J36" s="35"/>
      <c r="K36" s="35"/>
      <c r="L36" s="35"/>
    </row>
  </sheetData>
  <sortState xmlns:xlrd2="http://schemas.microsoft.com/office/spreadsheetml/2017/richdata2" ref="AD7:AE11">
    <sortCondition descending="1" ref="AE7:AE11"/>
  </sortState>
  <pageMargins left="0.7" right="0.7" top="0.75" bottom="0.75" header="0.3" footer="0.3"/>
  <ignoredErrors>
    <ignoredError sqref="B20:C20"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4353B-AA7E-47B9-99E0-267700E5A4A2}">
  <dimension ref="A1:T2005"/>
  <sheetViews>
    <sheetView workbookViewId="0"/>
  </sheetViews>
  <sheetFormatPr defaultRowHeight="13" x14ac:dyDescent="0.3"/>
  <cols>
    <col min="1" max="2" width="14.3984375" bestFit="1" customWidth="1"/>
    <col min="3" max="3" width="15.09765625" bestFit="1" customWidth="1"/>
    <col min="4" max="4" width="14" bestFit="1" customWidth="1"/>
    <col min="5" max="5" width="19.69921875" bestFit="1" customWidth="1"/>
    <col min="8" max="8" width="12.296875" bestFit="1" customWidth="1"/>
    <col min="9" max="9" width="13.69921875" bestFit="1" customWidth="1"/>
    <col min="10" max="10" width="11.8984375" bestFit="1" customWidth="1"/>
    <col min="15" max="15" width="14.3984375" bestFit="1" customWidth="1"/>
  </cols>
  <sheetData>
    <row r="1" spans="1:20" x14ac:dyDescent="0.3">
      <c r="A1" s="69" t="str">
        <f>HYPERLINK("#'Contents'!A1","Content Page")</f>
        <v>Content Page</v>
      </c>
    </row>
    <row r="2" spans="1:20" ht="14" x14ac:dyDescent="0.3">
      <c r="B2" s="51" t="s">
        <v>111</v>
      </c>
      <c r="C2" s="51" t="s">
        <v>112</v>
      </c>
      <c r="D2" s="51" t="s">
        <v>113</v>
      </c>
      <c r="E2" s="51" t="s">
        <v>114</v>
      </c>
      <c r="F2" s="51" t="s">
        <v>63</v>
      </c>
      <c r="H2" t="s">
        <v>121</v>
      </c>
      <c r="I2" t="s">
        <v>122</v>
      </c>
      <c r="J2" t="s">
        <v>123</v>
      </c>
      <c r="L2" t="s">
        <v>142</v>
      </c>
      <c r="T2" s="51"/>
    </row>
    <row r="3" spans="1:20" ht="14" x14ac:dyDescent="0.3">
      <c r="B3" s="67">
        <v>42278</v>
      </c>
      <c r="C3" s="51">
        <v>350.6</v>
      </c>
      <c r="D3" s="51">
        <v>343.8</v>
      </c>
      <c r="E3" s="51">
        <v>6.8</v>
      </c>
      <c r="F3" s="51" t="s">
        <v>115</v>
      </c>
      <c r="H3" t="s">
        <v>115</v>
      </c>
      <c r="I3" s="5">
        <v>28.4</v>
      </c>
      <c r="J3" s="5">
        <v>13.702185792349724</v>
      </c>
      <c r="T3" s="51"/>
    </row>
    <row r="4" spans="1:20" ht="14" x14ac:dyDescent="0.3">
      <c r="B4" s="67">
        <v>42279</v>
      </c>
      <c r="C4" s="51">
        <v>351</v>
      </c>
      <c r="D4" s="51">
        <v>341</v>
      </c>
      <c r="E4" s="51">
        <v>10</v>
      </c>
      <c r="F4" s="51" t="s">
        <v>115</v>
      </c>
      <c r="H4" t="s">
        <v>116</v>
      </c>
      <c r="I4" s="5">
        <v>30.9</v>
      </c>
      <c r="J4" s="5">
        <v>14.723626373626381</v>
      </c>
      <c r="T4" s="51"/>
    </row>
    <row r="5" spans="1:20" ht="14" x14ac:dyDescent="0.3">
      <c r="B5" s="67">
        <v>42280</v>
      </c>
      <c r="C5" s="51">
        <v>349.4</v>
      </c>
      <c r="D5" s="51">
        <v>339.6</v>
      </c>
      <c r="E5" s="51">
        <v>9.8000000000000007</v>
      </c>
      <c r="F5" s="51" t="s">
        <v>115</v>
      </c>
      <c r="H5" t="s">
        <v>117</v>
      </c>
      <c r="I5" s="5">
        <v>39.299999999999997</v>
      </c>
      <c r="J5" s="5">
        <v>17.476111111111109</v>
      </c>
      <c r="T5" s="51"/>
    </row>
    <row r="6" spans="1:20" ht="14" x14ac:dyDescent="0.3">
      <c r="B6" s="67">
        <v>42281</v>
      </c>
      <c r="C6" s="51">
        <v>349.7</v>
      </c>
      <c r="D6" s="51">
        <v>339.7</v>
      </c>
      <c r="E6" s="51">
        <v>10</v>
      </c>
      <c r="F6" s="51" t="s">
        <v>115</v>
      </c>
      <c r="H6" t="s">
        <v>118</v>
      </c>
      <c r="I6" s="5">
        <v>33</v>
      </c>
      <c r="J6" s="5">
        <v>15.965384615384616</v>
      </c>
      <c r="T6" s="51"/>
    </row>
    <row r="7" spans="1:20" ht="14" x14ac:dyDescent="0.3">
      <c r="B7" s="67">
        <v>42282</v>
      </c>
      <c r="C7" s="51">
        <v>352.5</v>
      </c>
      <c r="D7" s="51">
        <v>332.4</v>
      </c>
      <c r="E7" s="51">
        <v>20.100000000000001</v>
      </c>
      <c r="F7" s="51" t="s">
        <v>115</v>
      </c>
      <c r="H7" t="s">
        <v>119</v>
      </c>
      <c r="I7" s="5">
        <v>32</v>
      </c>
      <c r="J7" s="5">
        <v>17.761202185792332</v>
      </c>
      <c r="T7" s="51"/>
    </row>
    <row r="8" spans="1:20" ht="14" x14ac:dyDescent="0.3">
      <c r="B8" s="67">
        <v>42283</v>
      </c>
      <c r="C8" s="51">
        <v>348.6</v>
      </c>
      <c r="D8" s="51">
        <v>338.2</v>
      </c>
      <c r="E8" s="51">
        <v>10.4</v>
      </c>
      <c r="F8" s="51" t="s">
        <v>115</v>
      </c>
      <c r="H8" t="s">
        <v>120</v>
      </c>
      <c r="I8" s="5">
        <v>35.4</v>
      </c>
      <c r="J8" s="5">
        <v>19.056043956043961</v>
      </c>
      <c r="T8" s="51"/>
    </row>
    <row r="9" spans="1:20" ht="14" x14ac:dyDescent="0.3">
      <c r="B9" s="67">
        <v>42284</v>
      </c>
      <c r="C9" s="51">
        <v>354.1</v>
      </c>
      <c r="D9" s="51">
        <v>346.5</v>
      </c>
      <c r="E9" s="51">
        <v>7.6</v>
      </c>
      <c r="F9" s="51" t="s">
        <v>115</v>
      </c>
      <c r="H9" t="s">
        <v>87</v>
      </c>
      <c r="I9" s="5">
        <v>42</v>
      </c>
      <c r="J9" s="5">
        <v>15.889560439560437</v>
      </c>
      <c r="T9" s="51"/>
    </row>
    <row r="10" spans="1:20" ht="14" x14ac:dyDescent="0.3">
      <c r="B10" s="67">
        <v>42285</v>
      </c>
      <c r="C10" s="51">
        <v>352.2</v>
      </c>
      <c r="D10" s="51">
        <v>333.4</v>
      </c>
      <c r="E10" s="51">
        <v>18.8</v>
      </c>
      <c r="F10" s="51" t="s">
        <v>115</v>
      </c>
      <c r="H10" t="s">
        <v>38</v>
      </c>
      <c r="I10" s="5">
        <v>30.7</v>
      </c>
      <c r="J10" s="5">
        <v>15.387362637362635</v>
      </c>
      <c r="T10" s="51"/>
    </row>
    <row r="11" spans="1:20" ht="14" x14ac:dyDescent="0.3">
      <c r="B11" s="67">
        <v>42286</v>
      </c>
      <c r="C11" s="51">
        <v>347.9</v>
      </c>
      <c r="D11" s="51">
        <v>342.4</v>
      </c>
      <c r="E11" s="51">
        <v>5.5</v>
      </c>
      <c r="F11" s="51" t="s">
        <v>115</v>
      </c>
      <c r="H11" t="s">
        <v>37</v>
      </c>
      <c r="I11" s="5">
        <v>28.9</v>
      </c>
      <c r="J11" s="5">
        <v>13.424043715846999</v>
      </c>
      <c r="T11" s="51"/>
    </row>
    <row r="12" spans="1:20" ht="14" x14ac:dyDescent="0.3">
      <c r="B12" s="67">
        <v>42287</v>
      </c>
      <c r="C12" s="51">
        <v>350.9</v>
      </c>
      <c r="D12" s="51">
        <v>346</v>
      </c>
      <c r="E12" s="51">
        <v>4.9000000000000004</v>
      </c>
      <c r="F12" s="51" t="s">
        <v>115</v>
      </c>
      <c r="H12" t="s">
        <v>1</v>
      </c>
      <c r="I12" s="5">
        <v>34.700000000000003</v>
      </c>
      <c r="J12" s="5">
        <v>17.006043956043957</v>
      </c>
      <c r="T12" s="51"/>
    </row>
    <row r="13" spans="1:20" ht="14" x14ac:dyDescent="0.3">
      <c r="B13" s="67">
        <v>42288</v>
      </c>
      <c r="C13" s="51">
        <v>355.1</v>
      </c>
      <c r="D13" s="51">
        <v>349.6</v>
      </c>
      <c r="E13" s="51">
        <v>5.5</v>
      </c>
      <c r="F13" s="51" t="s">
        <v>115</v>
      </c>
      <c r="H13" t="s">
        <v>5</v>
      </c>
      <c r="I13" s="5">
        <v>33.9</v>
      </c>
      <c r="J13" s="5">
        <v>14.979120879120863</v>
      </c>
      <c r="T13" s="51"/>
    </row>
    <row r="14" spans="1:20" ht="14" x14ac:dyDescent="0.3">
      <c r="B14" s="67">
        <v>42289</v>
      </c>
      <c r="C14" s="51">
        <v>358.8</v>
      </c>
      <c r="D14" s="51">
        <v>351.3</v>
      </c>
      <c r="E14" s="51">
        <v>7.6</v>
      </c>
      <c r="F14" s="51" t="s">
        <v>115</v>
      </c>
      <c r="T14" s="51"/>
    </row>
    <row r="15" spans="1:20" ht="14" x14ac:dyDescent="0.3">
      <c r="B15" s="67">
        <v>42290</v>
      </c>
      <c r="C15" s="51">
        <v>356.3</v>
      </c>
      <c r="D15" s="51">
        <v>342.4</v>
      </c>
      <c r="E15" s="51">
        <v>13.9</v>
      </c>
      <c r="F15" s="51" t="s">
        <v>115</v>
      </c>
      <c r="T15" s="51"/>
    </row>
    <row r="16" spans="1:20" ht="14" x14ac:dyDescent="0.3">
      <c r="B16" s="67">
        <v>42291</v>
      </c>
      <c r="C16" s="51">
        <v>354.4</v>
      </c>
      <c r="D16" s="51">
        <v>346.9</v>
      </c>
      <c r="E16" s="51">
        <v>7.5</v>
      </c>
      <c r="F16" s="51" t="s">
        <v>115</v>
      </c>
      <c r="T16" s="51"/>
    </row>
    <row r="17" spans="2:20" ht="14" x14ac:dyDescent="0.3">
      <c r="B17" s="67">
        <v>42292</v>
      </c>
      <c r="C17" s="51">
        <v>354.4</v>
      </c>
      <c r="D17" s="51">
        <v>340.6</v>
      </c>
      <c r="E17" s="51">
        <v>13.8</v>
      </c>
      <c r="F17" s="51" t="s">
        <v>115</v>
      </c>
      <c r="T17" s="51"/>
    </row>
    <row r="18" spans="2:20" ht="14" x14ac:dyDescent="0.3">
      <c r="B18" s="67">
        <v>42293</v>
      </c>
      <c r="C18" s="51">
        <v>351.7</v>
      </c>
      <c r="D18" s="51">
        <v>334.5</v>
      </c>
      <c r="E18" s="51">
        <v>17.100000000000001</v>
      </c>
      <c r="F18" s="51" t="s">
        <v>115</v>
      </c>
      <c r="T18" s="51"/>
    </row>
    <row r="19" spans="2:20" ht="14" x14ac:dyDescent="0.3">
      <c r="B19" s="67">
        <v>42294</v>
      </c>
      <c r="C19" s="51">
        <v>351.8</v>
      </c>
      <c r="D19" s="51">
        <v>336.3</v>
      </c>
      <c r="E19" s="51">
        <v>15.5</v>
      </c>
      <c r="F19" s="51" t="s">
        <v>115</v>
      </c>
      <c r="T19" s="51"/>
    </row>
    <row r="20" spans="2:20" ht="14" x14ac:dyDescent="0.3">
      <c r="B20" s="67">
        <v>42295</v>
      </c>
      <c r="C20" s="51">
        <v>353</v>
      </c>
      <c r="D20" s="51">
        <v>341.1</v>
      </c>
      <c r="E20" s="51">
        <v>11.9</v>
      </c>
      <c r="F20" s="51" t="s">
        <v>115</v>
      </c>
      <c r="T20" s="51"/>
    </row>
    <row r="21" spans="2:20" ht="14" x14ac:dyDescent="0.3">
      <c r="B21" s="67">
        <v>42296</v>
      </c>
      <c r="C21" s="51">
        <v>352.1</v>
      </c>
      <c r="D21" s="51">
        <v>330.8</v>
      </c>
      <c r="E21" s="51">
        <v>21.3</v>
      </c>
      <c r="F21" s="51" t="s">
        <v>115</v>
      </c>
      <c r="T21" s="51"/>
    </row>
    <row r="22" spans="2:20" ht="14" x14ac:dyDescent="0.3">
      <c r="B22" s="67">
        <v>42297</v>
      </c>
      <c r="C22" s="51">
        <v>351</v>
      </c>
      <c r="D22" s="51">
        <v>342</v>
      </c>
      <c r="E22" s="51">
        <v>9</v>
      </c>
      <c r="F22" s="51" t="s">
        <v>115</v>
      </c>
      <c r="T22" s="51"/>
    </row>
    <row r="23" spans="2:20" ht="14" x14ac:dyDescent="0.3">
      <c r="B23" s="67">
        <v>42298</v>
      </c>
      <c r="C23" s="51">
        <v>350.8</v>
      </c>
      <c r="D23" s="51">
        <v>336.9</v>
      </c>
      <c r="E23" s="51">
        <v>13.9</v>
      </c>
      <c r="F23" s="51" t="s">
        <v>115</v>
      </c>
      <c r="T23" s="51"/>
    </row>
    <row r="24" spans="2:20" ht="14" x14ac:dyDescent="0.3">
      <c r="B24" s="67">
        <v>42299</v>
      </c>
      <c r="C24" s="51">
        <v>351.1</v>
      </c>
      <c r="D24" s="51">
        <v>338.7</v>
      </c>
      <c r="E24" s="51">
        <v>12.4</v>
      </c>
      <c r="F24" s="51" t="s">
        <v>115</v>
      </c>
      <c r="T24" s="51"/>
    </row>
    <row r="25" spans="2:20" ht="14" x14ac:dyDescent="0.3">
      <c r="B25" s="67">
        <v>42300</v>
      </c>
      <c r="C25" s="51">
        <v>350.5</v>
      </c>
      <c r="D25" s="51">
        <v>341.7</v>
      </c>
      <c r="E25" s="51">
        <v>8.8000000000000007</v>
      </c>
      <c r="F25" s="51" t="s">
        <v>115</v>
      </c>
      <c r="T25" s="51"/>
    </row>
    <row r="26" spans="2:20" ht="14" x14ac:dyDescent="0.3">
      <c r="B26" s="67">
        <v>42301</v>
      </c>
      <c r="C26" s="51">
        <v>348.5</v>
      </c>
      <c r="D26" s="51">
        <v>335.8</v>
      </c>
      <c r="E26" s="51">
        <v>12.8</v>
      </c>
      <c r="F26" s="51" t="s">
        <v>115</v>
      </c>
      <c r="T26" s="51"/>
    </row>
    <row r="27" spans="2:20" ht="14" x14ac:dyDescent="0.3">
      <c r="B27" s="67">
        <v>42302</v>
      </c>
      <c r="C27" s="51">
        <v>349</v>
      </c>
      <c r="D27" s="51">
        <v>334.7</v>
      </c>
      <c r="E27" s="51">
        <v>14.2</v>
      </c>
      <c r="F27" s="51" t="s">
        <v>115</v>
      </c>
      <c r="T27" s="51"/>
    </row>
    <row r="28" spans="2:20" ht="14" x14ac:dyDescent="0.3">
      <c r="B28" s="67">
        <v>42303</v>
      </c>
      <c r="C28" s="51">
        <v>348</v>
      </c>
      <c r="D28" s="51">
        <v>337.4</v>
      </c>
      <c r="E28" s="51">
        <v>10.5</v>
      </c>
      <c r="F28" s="51" t="s">
        <v>115</v>
      </c>
      <c r="T28" s="51"/>
    </row>
    <row r="29" spans="2:20" ht="14" x14ac:dyDescent="0.3">
      <c r="B29" s="67">
        <v>42304</v>
      </c>
      <c r="C29" s="51">
        <v>347.3</v>
      </c>
      <c r="D29" s="51">
        <v>341.8</v>
      </c>
      <c r="E29" s="51">
        <v>5.5</v>
      </c>
      <c r="F29" s="51" t="s">
        <v>115</v>
      </c>
      <c r="T29" s="51"/>
    </row>
    <row r="30" spans="2:20" ht="14" x14ac:dyDescent="0.3">
      <c r="B30" s="67">
        <v>42305</v>
      </c>
      <c r="C30" s="51">
        <v>346.6</v>
      </c>
      <c r="D30" s="51">
        <v>338.6</v>
      </c>
      <c r="E30" s="51">
        <v>8</v>
      </c>
      <c r="F30" s="51" t="s">
        <v>115</v>
      </c>
      <c r="T30" s="51"/>
    </row>
    <row r="31" spans="2:20" ht="14" x14ac:dyDescent="0.3">
      <c r="B31" s="67">
        <v>42306</v>
      </c>
      <c r="C31" s="51">
        <v>347.5</v>
      </c>
      <c r="D31" s="51">
        <v>335</v>
      </c>
      <c r="E31" s="51">
        <v>12.5</v>
      </c>
      <c r="F31" s="51" t="s">
        <v>115</v>
      </c>
      <c r="T31" s="51"/>
    </row>
    <row r="32" spans="2:20" ht="14" x14ac:dyDescent="0.3">
      <c r="B32" s="67">
        <v>42307</v>
      </c>
      <c r="C32" s="51">
        <v>346.9</v>
      </c>
      <c r="D32" s="51">
        <v>339.4</v>
      </c>
      <c r="E32" s="51">
        <v>7.5</v>
      </c>
      <c r="F32" s="51" t="s">
        <v>115</v>
      </c>
      <c r="T32" s="51"/>
    </row>
    <row r="33" spans="2:20" ht="14" x14ac:dyDescent="0.3">
      <c r="B33" s="67">
        <v>42308</v>
      </c>
      <c r="C33" s="51">
        <v>345.1</v>
      </c>
      <c r="D33" s="51">
        <v>336.9</v>
      </c>
      <c r="E33" s="51">
        <v>8.1999999999999993</v>
      </c>
      <c r="F33" s="51" t="s">
        <v>115</v>
      </c>
      <c r="T33" s="51"/>
    </row>
    <row r="34" spans="2:20" ht="14" x14ac:dyDescent="0.3">
      <c r="B34" s="67">
        <v>42309</v>
      </c>
      <c r="C34" s="51">
        <v>344.4</v>
      </c>
      <c r="D34" s="51">
        <v>338.4</v>
      </c>
      <c r="E34" s="51">
        <v>5.9</v>
      </c>
      <c r="F34" s="51" t="s">
        <v>115</v>
      </c>
      <c r="T34" s="51"/>
    </row>
    <row r="35" spans="2:20" ht="14" x14ac:dyDescent="0.3">
      <c r="B35" s="67">
        <v>42310</v>
      </c>
      <c r="C35" s="51">
        <v>346.6</v>
      </c>
      <c r="D35" s="51">
        <v>332.8</v>
      </c>
      <c r="E35" s="51">
        <v>13.9</v>
      </c>
      <c r="F35" s="51" t="s">
        <v>115</v>
      </c>
      <c r="T35" s="51"/>
    </row>
    <row r="36" spans="2:20" ht="14" x14ac:dyDescent="0.3">
      <c r="B36" s="67">
        <v>42311</v>
      </c>
      <c r="C36" s="51">
        <v>348.7</v>
      </c>
      <c r="D36" s="51">
        <v>330.3</v>
      </c>
      <c r="E36" s="51">
        <v>18.5</v>
      </c>
      <c r="F36" s="51" t="s">
        <v>115</v>
      </c>
      <c r="T36" s="51"/>
    </row>
    <row r="37" spans="2:20" ht="14" x14ac:dyDescent="0.3">
      <c r="B37" s="67">
        <v>42312</v>
      </c>
      <c r="C37" s="51">
        <v>345.5</v>
      </c>
      <c r="D37" s="51">
        <v>330</v>
      </c>
      <c r="E37" s="51">
        <v>15.5</v>
      </c>
      <c r="F37" s="51" t="s">
        <v>115</v>
      </c>
      <c r="T37" s="51"/>
    </row>
    <row r="38" spans="2:20" ht="14" x14ac:dyDescent="0.3">
      <c r="B38" s="67">
        <v>42313</v>
      </c>
      <c r="C38" s="51">
        <v>348.5</v>
      </c>
      <c r="D38" s="51">
        <v>339.1</v>
      </c>
      <c r="E38" s="51">
        <v>9.4</v>
      </c>
      <c r="F38" s="51" t="s">
        <v>115</v>
      </c>
      <c r="T38" s="51"/>
    </row>
    <row r="39" spans="2:20" ht="14" x14ac:dyDescent="0.3">
      <c r="B39" s="67">
        <v>42314</v>
      </c>
      <c r="C39" s="51">
        <v>349.8</v>
      </c>
      <c r="D39" s="51">
        <v>336.2</v>
      </c>
      <c r="E39" s="51">
        <v>13.6</v>
      </c>
      <c r="F39" s="51" t="s">
        <v>115</v>
      </c>
      <c r="T39" s="51"/>
    </row>
    <row r="40" spans="2:20" ht="14" x14ac:dyDescent="0.3">
      <c r="B40" s="67">
        <v>42315</v>
      </c>
      <c r="C40" s="51">
        <v>350.8</v>
      </c>
      <c r="D40" s="51">
        <v>337.3</v>
      </c>
      <c r="E40" s="51">
        <v>13.5</v>
      </c>
      <c r="F40" s="51" t="s">
        <v>115</v>
      </c>
      <c r="T40" s="51"/>
    </row>
    <row r="41" spans="2:20" ht="14" x14ac:dyDescent="0.3">
      <c r="B41" s="67">
        <v>42316</v>
      </c>
      <c r="C41" s="51">
        <v>350</v>
      </c>
      <c r="D41" s="51">
        <v>341.4</v>
      </c>
      <c r="E41" s="51">
        <v>8.6</v>
      </c>
      <c r="F41" s="51" t="s">
        <v>115</v>
      </c>
      <c r="T41" s="51"/>
    </row>
    <row r="42" spans="2:20" ht="14" x14ac:dyDescent="0.3">
      <c r="B42" s="67">
        <v>42317</v>
      </c>
      <c r="C42" s="51">
        <v>348.8</v>
      </c>
      <c r="D42" s="51">
        <v>337.8</v>
      </c>
      <c r="E42" s="51">
        <v>11</v>
      </c>
      <c r="F42" s="51" t="s">
        <v>115</v>
      </c>
      <c r="T42" s="51"/>
    </row>
    <row r="43" spans="2:20" ht="14" x14ac:dyDescent="0.3">
      <c r="B43" s="67">
        <v>42318</v>
      </c>
      <c r="C43" s="51">
        <v>349.7</v>
      </c>
      <c r="D43" s="51">
        <v>341.9</v>
      </c>
      <c r="E43" s="51">
        <v>7.8</v>
      </c>
      <c r="F43" s="51" t="s">
        <v>115</v>
      </c>
      <c r="T43" s="51"/>
    </row>
    <row r="44" spans="2:20" ht="14" x14ac:dyDescent="0.3">
      <c r="B44" s="67">
        <v>42319</v>
      </c>
      <c r="C44" s="51">
        <v>352.3</v>
      </c>
      <c r="D44" s="51">
        <v>344.2</v>
      </c>
      <c r="E44" s="51">
        <v>8.1</v>
      </c>
      <c r="F44" s="51" t="s">
        <v>115</v>
      </c>
      <c r="T44" s="51"/>
    </row>
    <row r="45" spans="2:20" ht="14" x14ac:dyDescent="0.3">
      <c r="B45" s="67">
        <v>42320</v>
      </c>
      <c r="C45" s="51">
        <v>348.4</v>
      </c>
      <c r="D45" s="51">
        <v>332.3</v>
      </c>
      <c r="E45" s="51">
        <v>16.100000000000001</v>
      </c>
      <c r="F45" s="51" t="s">
        <v>115</v>
      </c>
      <c r="T45" s="51"/>
    </row>
    <row r="46" spans="2:20" ht="14" x14ac:dyDescent="0.3">
      <c r="B46" s="67">
        <v>42321</v>
      </c>
      <c r="C46" s="51">
        <v>347.7</v>
      </c>
      <c r="D46" s="51">
        <v>330.4</v>
      </c>
      <c r="E46" s="51">
        <v>17.3</v>
      </c>
      <c r="F46" s="51" t="s">
        <v>115</v>
      </c>
      <c r="T46" s="51"/>
    </row>
    <row r="47" spans="2:20" ht="14" x14ac:dyDescent="0.3">
      <c r="B47" s="67">
        <v>42322</v>
      </c>
      <c r="C47" s="51">
        <v>345.1</v>
      </c>
      <c r="D47" s="51">
        <v>328.4</v>
      </c>
      <c r="E47" s="51">
        <v>16.7</v>
      </c>
      <c r="F47" s="51" t="s">
        <v>115</v>
      </c>
      <c r="T47" s="51"/>
    </row>
    <row r="48" spans="2:20" ht="14" x14ac:dyDescent="0.3">
      <c r="B48" s="67">
        <v>42323</v>
      </c>
      <c r="C48" s="51">
        <v>348.6</v>
      </c>
      <c r="D48" s="51">
        <v>344.4</v>
      </c>
      <c r="E48" s="51">
        <v>4.2</v>
      </c>
      <c r="F48" s="51" t="s">
        <v>115</v>
      </c>
      <c r="T48" s="51"/>
    </row>
    <row r="49" spans="2:20" ht="14" x14ac:dyDescent="0.3">
      <c r="B49" s="67">
        <v>42324</v>
      </c>
      <c r="C49" s="51">
        <v>346.3</v>
      </c>
      <c r="D49" s="51">
        <v>333.4</v>
      </c>
      <c r="E49" s="51">
        <v>12.9</v>
      </c>
      <c r="F49" s="51" t="s">
        <v>115</v>
      </c>
      <c r="T49" s="51"/>
    </row>
    <row r="50" spans="2:20" ht="14" x14ac:dyDescent="0.3">
      <c r="B50" s="67">
        <v>42325</v>
      </c>
      <c r="C50" s="51">
        <v>347.3</v>
      </c>
      <c r="D50" s="51">
        <v>329.6</v>
      </c>
      <c r="E50" s="51">
        <v>17.7</v>
      </c>
      <c r="F50" s="51" t="s">
        <v>115</v>
      </c>
      <c r="T50" s="51"/>
    </row>
    <row r="51" spans="2:20" ht="14" x14ac:dyDescent="0.3">
      <c r="B51" s="67">
        <v>42326</v>
      </c>
      <c r="C51" s="51">
        <v>349.5</v>
      </c>
      <c r="D51" s="51">
        <v>327</v>
      </c>
      <c r="E51" s="51">
        <v>22.5</v>
      </c>
      <c r="F51" s="51" t="s">
        <v>115</v>
      </c>
      <c r="T51" s="51"/>
    </row>
    <row r="52" spans="2:20" ht="14" x14ac:dyDescent="0.3">
      <c r="B52" s="67">
        <v>42327</v>
      </c>
      <c r="C52" s="51">
        <v>354.1</v>
      </c>
      <c r="D52" s="51">
        <v>337.5</v>
      </c>
      <c r="E52" s="51">
        <v>16.600000000000001</v>
      </c>
      <c r="F52" s="51" t="s">
        <v>115</v>
      </c>
      <c r="T52" s="51"/>
    </row>
    <row r="53" spans="2:20" ht="14" x14ac:dyDescent="0.3">
      <c r="B53" s="67">
        <v>42328</v>
      </c>
      <c r="C53" s="51">
        <v>353</v>
      </c>
      <c r="D53" s="51">
        <v>341.1</v>
      </c>
      <c r="E53" s="51">
        <v>11.9</v>
      </c>
      <c r="F53" s="51" t="s">
        <v>115</v>
      </c>
      <c r="T53" s="51"/>
    </row>
    <row r="54" spans="2:20" ht="14" x14ac:dyDescent="0.3">
      <c r="B54" s="67">
        <v>42329</v>
      </c>
      <c r="C54" s="51">
        <v>354.6</v>
      </c>
      <c r="D54" s="51">
        <v>343.7</v>
      </c>
      <c r="E54" s="51">
        <v>10.9</v>
      </c>
      <c r="F54" s="51" t="s">
        <v>115</v>
      </c>
      <c r="T54" s="51"/>
    </row>
    <row r="55" spans="2:20" ht="14" x14ac:dyDescent="0.3">
      <c r="B55" s="67">
        <v>42330</v>
      </c>
      <c r="C55" s="51">
        <v>348</v>
      </c>
      <c r="D55" s="51">
        <v>332.8</v>
      </c>
      <c r="E55" s="51">
        <v>15.2</v>
      </c>
      <c r="F55" s="51" t="s">
        <v>115</v>
      </c>
      <c r="T55" s="51"/>
    </row>
    <row r="56" spans="2:20" ht="14" x14ac:dyDescent="0.3">
      <c r="B56" s="67">
        <v>42331</v>
      </c>
      <c r="C56" s="51">
        <v>351.2</v>
      </c>
      <c r="D56" s="51">
        <v>327.39999999999998</v>
      </c>
      <c r="E56" s="51">
        <v>23.8</v>
      </c>
      <c r="F56" s="51" t="s">
        <v>115</v>
      </c>
      <c r="T56" s="51"/>
    </row>
    <row r="57" spans="2:20" ht="14" x14ac:dyDescent="0.3">
      <c r="B57" s="67">
        <v>42332</v>
      </c>
      <c r="C57" s="51">
        <v>352.9</v>
      </c>
      <c r="D57" s="51">
        <v>338.2</v>
      </c>
      <c r="E57" s="51">
        <v>14.7</v>
      </c>
      <c r="F57" s="51" t="s">
        <v>115</v>
      </c>
      <c r="T57" s="51"/>
    </row>
    <row r="58" spans="2:20" ht="14" x14ac:dyDescent="0.3">
      <c r="B58" s="67">
        <v>42333</v>
      </c>
      <c r="C58" s="51">
        <v>354</v>
      </c>
      <c r="D58" s="51">
        <v>340.8</v>
      </c>
      <c r="E58" s="51">
        <v>13.2</v>
      </c>
      <c r="F58" s="51" t="s">
        <v>115</v>
      </c>
      <c r="T58" s="51"/>
    </row>
    <row r="59" spans="2:20" ht="14" x14ac:dyDescent="0.3">
      <c r="B59" s="67">
        <v>42334</v>
      </c>
      <c r="C59" s="51">
        <v>351.3</v>
      </c>
      <c r="D59" s="51">
        <v>329.5</v>
      </c>
      <c r="E59" s="51">
        <v>21.8</v>
      </c>
      <c r="F59" s="51" t="s">
        <v>115</v>
      </c>
      <c r="T59" s="51"/>
    </row>
    <row r="60" spans="2:20" ht="14" x14ac:dyDescent="0.3">
      <c r="B60" s="67">
        <v>42335</v>
      </c>
      <c r="C60" s="51">
        <v>351.8</v>
      </c>
      <c r="D60" s="51">
        <v>339.2</v>
      </c>
      <c r="E60" s="51">
        <v>12.6</v>
      </c>
      <c r="F60" s="51" t="s">
        <v>115</v>
      </c>
      <c r="T60" s="51"/>
    </row>
    <row r="61" spans="2:20" ht="14" x14ac:dyDescent="0.3">
      <c r="B61" s="67">
        <v>42336</v>
      </c>
      <c r="C61" s="51">
        <v>353.2</v>
      </c>
      <c r="D61" s="51">
        <v>328.4</v>
      </c>
      <c r="E61" s="51">
        <v>24.9</v>
      </c>
      <c r="F61" s="51" t="s">
        <v>115</v>
      </c>
      <c r="T61" s="51"/>
    </row>
    <row r="62" spans="2:20" ht="14" x14ac:dyDescent="0.3">
      <c r="B62" s="67">
        <v>42337</v>
      </c>
      <c r="C62" s="51">
        <v>353.8</v>
      </c>
      <c r="D62" s="51">
        <v>337.4</v>
      </c>
      <c r="E62" s="51">
        <v>16.399999999999999</v>
      </c>
      <c r="F62" s="51" t="s">
        <v>115</v>
      </c>
      <c r="T62" s="51"/>
    </row>
    <row r="63" spans="2:20" ht="14" x14ac:dyDescent="0.3">
      <c r="B63" s="67">
        <v>42338</v>
      </c>
      <c r="C63" s="51">
        <v>350.1</v>
      </c>
      <c r="D63" s="51">
        <v>321.8</v>
      </c>
      <c r="E63" s="51">
        <v>28.4</v>
      </c>
      <c r="F63" s="51" t="s">
        <v>115</v>
      </c>
      <c r="T63" s="51"/>
    </row>
    <row r="64" spans="2:20" ht="14" x14ac:dyDescent="0.3">
      <c r="B64" s="67">
        <v>42339</v>
      </c>
      <c r="C64" s="51">
        <v>350.2</v>
      </c>
      <c r="D64" s="51">
        <v>331.5</v>
      </c>
      <c r="E64" s="51">
        <v>18.7</v>
      </c>
      <c r="F64" s="51" t="s">
        <v>115</v>
      </c>
      <c r="T64" s="51"/>
    </row>
    <row r="65" spans="2:20" ht="14" x14ac:dyDescent="0.3">
      <c r="B65" s="67">
        <v>42340</v>
      </c>
      <c r="C65" s="51">
        <v>353.8</v>
      </c>
      <c r="D65" s="51">
        <v>338.9</v>
      </c>
      <c r="E65" s="51">
        <v>14.9</v>
      </c>
      <c r="F65" s="51" t="s">
        <v>115</v>
      </c>
      <c r="T65" s="51"/>
    </row>
    <row r="66" spans="2:20" ht="14" x14ac:dyDescent="0.3">
      <c r="B66" s="67">
        <v>42341</v>
      </c>
      <c r="C66" s="51">
        <v>356.1</v>
      </c>
      <c r="D66" s="51">
        <v>342.1</v>
      </c>
      <c r="E66" s="51">
        <v>13.9</v>
      </c>
      <c r="F66" s="51" t="s">
        <v>115</v>
      </c>
      <c r="T66" s="51"/>
    </row>
    <row r="67" spans="2:20" ht="14" x14ac:dyDescent="0.3">
      <c r="B67" s="67">
        <v>42342</v>
      </c>
      <c r="C67" s="51">
        <v>356.3</v>
      </c>
      <c r="D67" s="51">
        <v>336.2</v>
      </c>
      <c r="E67" s="51">
        <v>20.2</v>
      </c>
      <c r="F67" s="51" t="s">
        <v>115</v>
      </c>
      <c r="T67" s="51"/>
    </row>
    <row r="68" spans="2:20" ht="14" x14ac:dyDescent="0.3">
      <c r="B68" s="67">
        <v>42343</v>
      </c>
      <c r="C68" s="51">
        <v>356.6</v>
      </c>
      <c r="D68" s="51">
        <v>346.7</v>
      </c>
      <c r="E68" s="51">
        <v>9.9</v>
      </c>
      <c r="F68" s="51" t="s">
        <v>115</v>
      </c>
      <c r="T68" s="51"/>
    </row>
    <row r="69" spans="2:20" ht="14" x14ac:dyDescent="0.3">
      <c r="B69" s="67">
        <v>42344</v>
      </c>
      <c r="C69" s="51">
        <v>359.4</v>
      </c>
      <c r="D69" s="51">
        <v>350</v>
      </c>
      <c r="E69" s="51">
        <v>9.4</v>
      </c>
      <c r="F69" s="51" t="s">
        <v>115</v>
      </c>
      <c r="T69" s="51"/>
    </row>
    <row r="70" spans="2:20" ht="14" x14ac:dyDescent="0.3">
      <c r="B70" s="67">
        <v>42345</v>
      </c>
      <c r="C70" s="51">
        <v>360.3</v>
      </c>
      <c r="D70" s="51">
        <v>348.7</v>
      </c>
      <c r="E70" s="51">
        <v>11.6</v>
      </c>
      <c r="F70" s="51" t="s">
        <v>115</v>
      </c>
      <c r="T70" s="51"/>
    </row>
    <row r="71" spans="2:20" ht="14" x14ac:dyDescent="0.3">
      <c r="B71" s="67">
        <v>42346</v>
      </c>
      <c r="C71" s="51">
        <v>357.7</v>
      </c>
      <c r="D71" s="51">
        <v>349.1</v>
      </c>
      <c r="E71" s="51">
        <v>8.6</v>
      </c>
      <c r="F71" s="51" t="s">
        <v>115</v>
      </c>
      <c r="T71" s="51"/>
    </row>
    <row r="72" spans="2:20" ht="14" x14ac:dyDescent="0.3">
      <c r="B72" s="67">
        <v>42347</v>
      </c>
      <c r="C72" s="51">
        <v>357.2</v>
      </c>
      <c r="D72" s="51">
        <v>340.1</v>
      </c>
      <c r="E72" s="51">
        <v>17.2</v>
      </c>
      <c r="F72" s="51" t="s">
        <v>115</v>
      </c>
      <c r="T72" s="51"/>
    </row>
    <row r="73" spans="2:20" ht="14" x14ac:dyDescent="0.3">
      <c r="B73" s="67">
        <v>42348</v>
      </c>
      <c r="C73" s="51">
        <v>356.6</v>
      </c>
      <c r="D73" s="51">
        <v>344.1</v>
      </c>
      <c r="E73" s="51">
        <v>12.5</v>
      </c>
      <c r="F73" s="51" t="s">
        <v>115</v>
      </c>
      <c r="T73" s="51"/>
    </row>
    <row r="74" spans="2:20" ht="14" x14ac:dyDescent="0.3">
      <c r="B74" s="67">
        <v>42349</v>
      </c>
      <c r="C74" s="51">
        <v>359.6</v>
      </c>
      <c r="D74" s="51">
        <v>345.7</v>
      </c>
      <c r="E74" s="51">
        <v>13.9</v>
      </c>
      <c r="F74" s="51" t="s">
        <v>115</v>
      </c>
      <c r="T74" s="51"/>
    </row>
    <row r="75" spans="2:20" ht="14" x14ac:dyDescent="0.3">
      <c r="B75" s="67">
        <v>42350</v>
      </c>
      <c r="C75" s="51">
        <v>363</v>
      </c>
      <c r="D75" s="51">
        <v>349</v>
      </c>
      <c r="E75" s="51">
        <v>14</v>
      </c>
      <c r="F75" s="51" t="s">
        <v>115</v>
      </c>
      <c r="T75" s="51"/>
    </row>
    <row r="76" spans="2:20" ht="14" x14ac:dyDescent="0.3">
      <c r="B76" s="67">
        <v>42351</v>
      </c>
      <c r="C76" s="51">
        <v>363.9</v>
      </c>
      <c r="D76" s="51">
        <v>345.9</v>
      </c>
      <c r="E76" s="51">
        <v>18</v>
      </c>
      <c r="F76" s="51" t="s">
        <v>115</v>
      </c>
      <c r="T76" s="51"/>
    </row>
    <row r="77" spans="2:20" ht="14" x14ac:dyDescent="0.3">
      <c r="B77" s="67">
        <v>42352</v>
      </c>
      <c r="C77" s="51">
        <v>361.3</v>
      </c>
      <c r="D77" s="51">
        <v>338.9</v>
      </c>
      <c r="E77" s="51">
        <v>22.5</v>
      </c>
      <c r="F77" s="51" t="s">
        <v>115</v>
      </c>
      <c r="T77" s="51"/>
    </row>
    <row r="78" spans="2:20" ht="14" x14ac:dyDescent="0.3">
      <c r="B78" s="67">
        <v>42353</v>
      </c>
      <c r="C78" s="51">
        <v>359.8</v>
      </c>
      <c r="D78" s="51">
        <v>338.8</v>
      </c>
      <c r="E78" s="51">
        <v>21</v>
      </c>
      <c r="F78" s="51" t="s">
        <v>115</v>
      </c>
      <c r="T78" s="51"/>
    </row>
    <row r="79" spans="2:20" ht="14" x14ac:dyDescent="0.3">
      <c r="B79" s="67">
        <v>42354</v>
      </c>
      <c r="C79" s="51">
        <v>358.2</v>
      </c>
      <c r="D79" s="51">
        <v>338.9</v>
      </c>
      <c r="E79" s="51">
        <v>19.2</v>
      </c>
      <c r="F79" s="51" t="s">
        <v>115</v>
      </c>
      <c r="T79" s="51"/>
    </row>
    <row r="80" spans="2:20" ht="14" x14ac:dyDescent="0.3">
      <c r="B80" s="67">
        <v>42355</v>
      </c>
      <c r="C80" s="51">
        <v>362.8</v>
      </c>
      <c r="D80" s="51">
        <v>349.8</v>
      </c>
      <c r="E80" s="51">
        <v>13</v>
      </c>
      <c r="F80" s="51" t="s">
        <v>115</v>
      </c>
      <c r="T80" s="51"/>
    </row>
    <row r="81" spans="2:20" ht="14" x14ac:dyDescent="0.3">
      <c r="B81" s="67">
        <v>42356</v>
      </c>
      <c r="C81" s="51">
        <v>358.4</v>
      </c>
      <c r="D81" s="51">
        <v>344</v>
      </c>
      <c r="E81" s="51">
        <v>14.3</v>
      </c>
      <c r="F81" s="51" t="s">
        <v>115</v>
      </c>
      <c r="T81" s="51"/>
    </row>
    <row r="82" spans="2:20" ht="14" x14ac:dyDescent="0.3">
      <c r="B82" s="67">
        <v>42357</v>
      </c>
      <c r="C82" s="51">
        <v>362.9</v>
      </c>
      <c r="D82" s="51">
        <v>348.5</v>
      </c>
      <c r="E82" s="51">
        <v>14.4</v>
      </c>
      <c r="F82" s="51" t="s">
        <v>115</v>
      </c>
      <c r="T82" s="51"/>
    </row>
    <row r="83" spans="2:20" ht="14" x14ac:dyDescent="0.3">
      <c r="B83" s="67">
        <v>42358</v>
      </c>
      <c r="C83" s="51">
        <v>363.1</v>
      </c>
      <c r="D83" s="51">
        <v>351.5</v>
      </c>
      <c r="E83" s="51">
        <v>11.6</v>
      </c>
      <c r="F83" s="51" t="s">
        <v>115</v>
      </c>
      <c r="T83" s="51"/>
    </row>
    <row r="84" spans="2:20" ht="14" x14ac:dyDescent="0.3">
      <c r="B84" s="67">
        <v>42359</v>
      </c>
      <c r="C84" s="51">
        <v>356.1</v>
      </c>
      <c r="D84" s="51">
        <v>329.6</v>
      </c>
      <c r="E84" s="51">
        <v>26.5</v>
      </c>
      <c r="F84" s="51" t="s">
        <v>115</v>
      </c>
      <c r="T84" s="51"/>
    </row>
    <row r="85" spans="2:20" ht="14" x14ac:dyDescent="0.3">
      <c r="B85" s="67">
        <v>42360</v>
      </c>
      <c r="C85" s="51">
        <v>356.4</v>
      </c>
      <c r="D85" s="51">
        <v>343.1</v>
      </c>
      <c r="E85" s="51">
        <v>13.3</v>
      </c>
      <c r="F85" s="51" t="s">
        <v>115</v>
      </c>
      <c r="T85" s="51"/>
    </row>
    <row r="86" spans="2:20" ht="14" x14ac:dyDescent="0.3">
      <c r="B86" s="67">
        <v>42361</v>
      </c>
      <c r="C86" s="51">
        <v>355.5</v>
      </c>
      <c r="D86" s="51">
        <v>341.9</v>
      </c>
      <c r="E86" s="51">
        <v>13.6</v>
      </c>
      <c r="F86" s="51" t="s">
        <v>115</v>
      </c>
      <c r="T86" s="51"/>
    </row>
    <row r="87" spans="2:20" ht="14" x14ac:dyDescent="0.3">
      <c r="B87" s="67">
        <v>42362</v>
      </c>
      <c r="C87" s="51">
        <v>355.9</v>
      </c>
      <c r="D87" s="51">
        <v>346</v>
      </c>
      <c r="E87" s="51">
        <v>9.9</v>
      </c>
      <c r="F87" s="51" t="s">
        <v>115</v>
      </c>
      <c r="T87" s="51"/>
    </row>
    <row r="88" spans="2:20" ht="14" x14ac:dyDescent="0.3">
      <c r="B88" s="67">
        <v>42363</v>
      </c>
      <c r="C88" s="51">
        <v>355.6</v>
      </c>
      <c r="D88" s="51">
        <v>336.6</v>
      </c>
      <c r="E88" s="51">
        <v>19</v>
      </c>
      <c r="F88" s="51" t="s">
        <v>115</v>
      </c>
      <c r="T88" s="51"/>
    </row>
    <row r="89" spans="2:20" ht="14" x14ac:dyDescent="0.3">
      <c r="B89" s="67">
        <v>42364</v>
      </c>
      <c r="C89" s="51">
        <v>358.1</v>
      </c>
      <c r="D89" s="51">
        <v>355.1</v>
      </c>
      <c r="E89" s="51">
        <v>3</v>
      </c>
      <c r="F89" s="51" t="s">
        <v>115</v>
      </c>
      <c r="T89" s="51"/>
    </row>
    <row r="90" spans="2:20" ht="14" x14ac:dyDescent="0.3">
      <c r="B90" s="67">
        <v>42365</v>
      </c>
      <c r="C90" s="51">
        <v>361.6</v>
      </c>
      <c r="D90" s="51">
        <v>350.3</v>
      </c>
      <c r="E90" s="51">
        <v>11.3</v>
      </c>
      <c r="F90" s="51" t="s">
        <v>115</v>
      </c>
      <c r="T90" s="51"/>
    </row>
    <row r="91" spans="2:20" ht="14" x14ac:dyDescent="0.3">
      <c r="B91" s="67">
        <v>42366</v>
      </c>
      <c r="C91" s="51">
        <v>362.2</v>
      </c>
      <c r="D91" s="51">
        <v>354</v>
      </c>
      <c r="E91" s="51">
        <v>8.1999999999999993</v>
      </c>
      <c r="F91" s="51" t="s">
        <v>115</v>
      </c>
      <c r="T91" s="51"/>
    </row>
    <row r="92" spans="2:20" ht="14" x14ac:dyDescent="0.3">
      <c r="B92" s="67">
        <v>42367</v>
      </c>
      <c r="C92" s="51">
        <v>358.7</v>
      </c>
      <c r="D92" s="51">
        <v>349.3</v>
      </c>
      <c r="E92" s="51">
        <v>9.4</v>
      </c>
      <c r="F92" s="51" t="s">
        <v>115</v>
      </c>
      <c r="T92" s="51"/>
    </row>
    <row r="93" spans="2:20" ht="14" x14ac:dyDescent="0.3">
      <c r="B93" s="67">
        <v>42368</v>
      </c>
      <c r="C93" s="51">
        <v>361.2</v>
      </c>
      <c r="D93" s="51">
        <v>341.6</v>
      </c>
      <c r="E93" s="51">
        <v>19.5</v>
      </c>
      <c r="F93" s="51" t="s">
        <v>115</v>
      </c>
      <c r="T93" s="51"/>
    </row>
    <row r="94" spans="2:20" ht="14" x14ac:dyDescent="0.3">
      <c r="B94" s="67">
        <v>42369</v>
      </c>
      <c r="C94" s="51">
        <v>359.5</v>
      </c>
      <c r="D94" s="51">
        <v>352.7</v>
      </c>
      <c r="E94" s="51">
        <v>6.7</v>
      </c>
      <c r="F94" s="51" t="s">
        <v>115</v>
      </c>
      <c r="T94" s="51"/>
    </row>
    <row r="95" spans="2:20" ht="14" x14ac:dyDescent="0.3">
      <c r="B95" s="67">
        <v>42370</v>
      </c>
      <c r="C95" s="51">
        <v>359.9</v>
      </c>
      <c r="D95" s="51">
        <v>351.1</v>
      </c>
      <c r="E95" s="51">
        <v>8.8000000000000007</v>
      </c>
      <c r="F95" s="51" t="s">
        <v>115</v>
      </c>
      <c r="T95" s="51"/>
    </row>
    <row r="96" spans="2:20" ht="14" x14ac:dyDescent="0.3">
      <c r="B96" s="67">
        <v>42371</v>
      </c>
      <c r="C96" s="51">
        <v>363.3</v>
      </c>
      <c r="D96" s="51">
        <v>351.7</v>
      </c>
      <c r="E96" s="51">
        <v>11.6</v>
      </c>
      <c r="F96" s="51" t="s">
        <v>115</v>
      </c>
      <c r="T96" s="51"/>
    </row>
    <row r="97" spans="2:20" ht="14" x14ac:dyDescent="0.3">
      <c r="B97" s="67">
        <v>42372</v>
      </c>
      <c r="C97" s="51">
        <v>367.2</v>
      </c>
      <c r="D97" s="51">
        <v>352.5</v>
      </c>
      <c r="E97" s="51">
        <v>14.7</v>
      </c>
      <c r="F97" s="51" t="s">
        <v>115</v>
      </c>
      <c r="T97" s="51"/>
    </row>
    <row r="98" spans="2:20" ht="14" x14ac:dyDescent="0.3">
      <c r="B98" s="67">
        <v>42373</v>
      </c>
      <c r="C98" s="51">
        <v>358.1</v>
      </c>
      <c r="D98" s="51">
        <v>342.4</v>
      </c>
      <c r="E98" s="51">
        <v>15.7</v>
      </c>
      <c r="F98" s="51" t="s">
        <v>115</v>
      </c>
      <c r="T98" s="51"/>
    </row>
    <row r="99" spans="2:20" ht="14" x14ac:dyDescent="0.3">
      <c r="B99" s="67">
        <v>42374</v>
      </c>
      <c r="C99" s="51">
        <v>356.9</v>
      </c>
      <c r="D99" s="51">
        <v>348.9</v>
      </c>
      <c r="E99" s="51">
        <v>8</v>
      </c>
      <c r="F99" s="51" t="s">
        <v>115</v>
      </c>
      <c r="T99" s="51"/>
    </row>
    <row r="100" spans="2:20" ht="14" x14ac:dyDescent="0.3">
      <c r="B100" s="67">
        <v>42375</v>
      </c>
      <c r="C100" s="51">
        <v>357.7</v>
      </c>
      <c r="D100" s="51">
        <v>343.2</v>
      </c>
      <c r="E100" s="51">
        <v>14.4</v>
      </c>
      <c r="F100" s="51" t="s">
        <v>115</v>
      </c>
      <c r="T100" s="51"/>
    </row>
    <row r="101" spans="2:20" ht="14" x14ac:dyDescent="0.3">
      <c r="B101" s="67">
        <v>42376</v>
      </c>
      <c r="C101" s="51">
        <v>360.7</v>
      </c>
      <c r="D101" s="51">
        <v>350.8</v>
      </c>
      <c r="E101" s="51">
        <v>10</v>
      </c>
      <c r="F101" s="51" t="s">
        <v>115</v>
      </c>
      <c r="T101" s="51"/>
    </row>
    <row r="102" spans="2:20" ht="14" x14ac:dyDescent="0.3">
      <c r="B102" s="67">
        <v>42377</v>
      </c>
      <c r="C102" s="51">
        <v>355.1</v>
      </c>
      <c r="D102" s="51">
        <v>337.7</v>
      </c>
      <c r="E102" s="51">
        <v>17.5</v>
      </c>
      <c r="F102" s="51" t="s">
        <v>115</v>
      </c>
      <c r="T102" s="51"/>
    </row>
    <row r="103" spans="2:20" ht="14" x14ac:dyDescent="0.3">
      <c r="B103" s="67">
        <v>42378</v>
      </c>
      <c r="C103" s="51">
        <v>356.1</v>
      </c>
      <c r="D103" s="51">
        <v>346.1</v>
      </c>
      <c r="E103" s="51">
        <v>10</v>
      </c>
      <c r="F103" s="51" t="s">
        <v>115</v>
      </c>
      <c r="T103" s="51"/>
    </row>
    <row r="104" spans="2:20" ht="14" x14ac:dyDescent="0.3">
      <c r="B104" s="67">
        <v>42379</v>
      </c>
      <c r="C104" s="51">
        <v>361.2</v>
      </c>
      <c r="D104" s="51">
        <v>343.4</v>
      </c>
      <c r="E104" s="51">
        <v>17.8</v>
      </c>
      <c r="F104" s="51" t="s">
        <v>115</v>
      </c>
      <c r="T104" s="51"/>
    </row>
    <row r="105" spans="2:20" ht="14" x14ac:dyDescent="0.3">
      <c r="B105" s="67">
        <v>42380</v>
      </c>
      <c r="C105" s="51">
        <v>359.2</v>
      </c>
      <c r="D105" s="51">
        <v>341</v>
      </c>
      <c r="E105" s="51">
        <v>18.3</v>
      </c>
      <c r="F105" s="51" t="s">
        <v>115</v>
      </c>
      <c r="T105" s="51"/>
    </row>
    <row r="106" spans="2:20" ht="14" x14ac:dyDescent="0.3">
      <c r="B106" s="67">
        <v>42381</v>
      </c>
      <c r="C106" s="51">
        <v>357</v>
      </c>
      <c r="D106" s="51">
        <v>343.2</v>
      </c>
      <c r="E106" s="51">
        <v>13.8</v>
      </c>
      <c r="F106" s="51" t="s">
        <v>115</v>
      </c>
      <c r="T106" s="51"/>
    </row>
    <row r="107" spans="2:20" ht="14" x14ac:dyDescent="0.3">
      <c r="B107" s="67">
        <v>42382</v>
      </c>
      <c r="C107" s="51">
        <v>354.2</v>
      </c>
      <c r="D107" s="51">
        <v>334.7</v>
      </c>
      <c r="E107" s="51">
        <v>19.5</v>
      </c>
      <c r="F107" s="51" t="s">
        <v>115</v>
      </c>
      <c r="T107" s="51"/>
    </row>
    <row r="108" spans="2:20" ht="14" x14ac:dyDescent="0.3">
      <c r="B108" s="67">
        <v>42383</v>
      </c>
      <c r="C108" s="51">
        <v>358.1</v>
      </c>
      <c r="D108" s="51">
        <v>340</v>
      </c>
      <c r="E108" s="51">
        <v>18.100000000000001</v>
      </c>
      <c r="F108" s="51" t="s">
        <v>115</v>
      </c>
      <c r="T108" s="51"/>
    </row>
    <row r="109" spans="2:20" ht="14" x14ac:dyDescent="0.3">
      <c r="B109" s="67">
        <v>42384</v>
      </c>
      <c r="C109" s="51">
        <v>353.8</v>
      </c>
      <c r="D109" s="51">
        <v>336.5</v>
      </c>
      <c r="E109" s="51">
        <v>17.399999999999999</v>
      </c>
      <c r="F109" s="51" t="s">
        <v>115</v>
      </c>
      <c r="T109" s="51"/>
    </row>
    <row r="110" spans="2:20" ht="14" x14ac:dyDescent="0.3">
      <c r="B110" s="67">
        <v>42385</v>
      </c>
      <c r="C110" s="51">
        <v>354.2</v>
      </c>
      <c r="D110" s="51">
        <v>331.4</v>
      </c>
      <c r="E110" s="51">
        <v>22.7</v>
      </c>
      <c r="F110" s="51" t="s">
        <v>115</v>
      </c>
      <c r="T110" s="51"/>
    </row>
    <row r="111" spans="2:20" ht="14" x14ac:dyDescent="0.3">
      <c r="B111" s="67">
        <v>42386</v>
      </c>
      <c r="C111" s="51">
        <v>355.4</v>
      </c>
      <c r="D111" s="51">
        <v>337.7</v>
      </c>
      <c r="E111" s="51">
        <v>17.7</v>
      </c>
      <c r="F111" s="51" t="s">
        <v>115</v>
      </c>
      <c r="T111" s="51"/>
    </row>
    <row r="112" spans="2:20" ht="14" x14ac:dyDescent="0.3">
      <c r="B112" s="67">
        <v>42387</v>
      </c>
      <c r="C112" s="51">
        <v>358</v>
      </c>
      <c r="D112" s="51">
        <v>349.7</v>
      </c>
      <c r="E112" s="51">
        <v>8.3000000000000007</v>
      </c>
      <c r="F112" s="51" t="s">
        <v>115</v>
      </c>
      <c r="T112" s="51"/>
    </row>
    <row r="113" spans="2:20" ht="14" x14ac:dyDescent="0.3">
      <c r="B113" s="67">
        <v>42388</v>
      </c>
      <c r="C113" s="51">
        <v>359.5</v>
      </c>
      <c r="D113" s="51">
        <v>347.5</v>
      </c>
      <c r="E113" s="51">
        <v>12</v>
      </c>
      <c r="F113" s="51" t="s">
        <v>115</v>
      </c>
      <c r="T113" s="51"/>
    </row>
    <row r="114" spans="2:20" ht="14" x14ac:dyDescent="0.3">
      <c r="B114" s="67">
        <v>42389</v>
      </c>
      <c r="C114" s="51">
        <v>356.2</v>
      </c>
      <c r="D114" s="51">
        <v>343.2</v>
      </c>
      <c r="E114" s="51">
        <v>13.1</v>
      </c>
      <c r="F114" s="51" t="s">
        <v>115</v>
      </c>
      <c r="T114" s="51"/>
    </row>
    <row r="115" spans="2:20" ht="14" x14ac:dyDescent="0.3">
      <c r="B115" s="67">
        <v>42390</v>
      </c>
      <c r="C115" s="51">
        <v>356.8</v>
      </c>
      <c r="D115" s="51">
        <v>337.5</v>
      </c>
      <c r="E115" s="51">
        <v>19.3</v>
      </c>
      <c r="F115" s="51" t="s">
        <v>115</v>
      </c>
      <c r="T115" s="51"/>
    </row>
    <row r="116" spans="2:20" ht="14" x14ac:dyDescent="0.3">
      <c r="B116" s="67">
        <v>42391</v>
      </c>
      <c r="C116" s="51">
        <v>357.2</v>
      </c>
      <c r="D116" s="51">
        <v>337.4</v>
      </c>
      <c r="E116" s="51">
        <v>19.8</v>
      </c>
      <c r="F116" s="51" t="s">
        <v>115</v>
      </c>
      <c r="T116" s="51"/>
    </row>
    <row r="117" spans="2:20" ht="14" x14ac:dyDescent="0.3">
      <c r="B117" s="67">
        <v>42392</v>
      </c>
      <c r="C117" s="51">
        <v>354.7</v>
      </c>
      <c r="D117" s="51">
        <v>335.9</v>
      </c>
      <c r="E117" s="51">
        <v>18.8</v>
      </c>
      <c r="F117" s="51" t="s">
        <v>115</v>
      </c>
      <c r="T117" s="51"/>
    </row>
    <row r="118" spans="2:20" ht="14" x14ac:dyDescent="0.3">
      <c r="B118" s="67">
        <v>42393</v>
      </c>
      <c r="C118" s="51">
        <v>357</v>
      </c>
      <c r="D118" s="51">
        <v>348.2</v>
      </c>
      <c r="E118" s="51">
        <v>8.6999999999999993</v>
      </c>
      <c r="F118" s="51" t="s">
        <v>115</v>
      </c>
      <c r="T118" s="51"/>
    </row>
    <row r="119" spans="2:20" ht="14" x14ac:dyDescent="0.3">
      <c r="B119" s="67">
        <v>42394</v>
      </c>
      <c r="C119" s="51">
        <v>356.2</v>
      </c>
      <c r="D119" s="51">
        <v>347.2</v>
      </c>
      <c r="E119" s="51">
        <v>8.9</v>
      </c>
      <c r="F119" s="51" t="s">
        <v>115</v>
      </c>
      <c r="T119" s="51"/>
    </row>
    <row r="120" spans="2:20" ht="14" x14ac:dyDescent="0.3">
      <c r="B120" s="67">
        <v>42395</v>
      </c>
      <c r="C120" s="51">
        <v>354.3</v>
      </c>
      <c r="D120" s="51">
        <v>340.8</v>
      </c>
      <c r="E120" s="51">
        <v>13.5</v>
      </c>
      <c r="F120" s="51" t="s">
        <v>115</v>
      </c>
      <c r="T120" s="51"/>
    </row>
    <row r="121" spans="2:20" ht="14" x14ac:dyDescent="0.3">
      <c r="B121" s="67">
        <v>42396</v>
      </c>
      <c r="C121" s="51">
        <v>354.8</v>
      </c>
      <c r="D121" s="51">
        <v>342.8</v>
      </c>
      <c r="E121" s="51">
        <v>12</v>
      </c>
      <c r="F121" s="51" t="s">
        <v>115</v>
      </c>
      <c r="T121" s="51"/>
    </row>
    <row r="122" spans="2:20" ht="14" x14ac:dyDescent="0.3">
      <c r="B122" s="67">
        <v>42397</v>
      </c>
      <c r="C122" s="51">
        <v>354.9</v>
      </c>
      <c r="D122" s="51">
        <v>334.8</v>
      </c>
      <c r="E122" s="51">
        <v>20.100000000000001</v>
      </c>
      <c r="F122" s="51" t="s">
        <v>115</v>
      </c>
      <c r="T122" s="51"/>
    </row>
    <row r="123" spans="2:20" ht="14" x14ac:dyDescent="0.3">
      <c r="B123" s="67">
        <v>42398</v>
      </c>
      <c r="C123" s="51">
        <v>357.1</v>
      </c>
      <c r="D123" s="51">
        <v>337</v>
      </c>
      <c r="E123" s="51">
        <v>20.100000000000001</v>
      </c>
      <c r="F123" s="51" t="s">
        <v>115</v>
      </c>
      <c r="T123" s="51"/>
    </row>
    <row r="124" spans="2:20" ht="14" x14ac:dyDescent="0.3">
      <c r="B124" s="67">
        <v>42399</v>
      </c>
      <c r="C124" s="51">
        <v>359.8</v>
      </c>
      <c r="D124" s="51">
        <v>346.9</v>
      </c>
      <c r="E124" s="51">
        <v>12.9</v>
      </c>
      <c r="F124" s="51" t="s">
        <v>115</v>
      </c>
      <c r="T124" s="51"/>
    </row>
    <row r="125" spans="2:20" ht="14" x14ac:dyDescent="0.3">
      <c r="B125" s="67">
        <v>42400</v>
      </c>
      <c r="C125" s="51">
        <v>358.9</v>
      </c>
      <c r="D125" s="51">
        <v>340.5</v>
      </c>
      <c r="E125" s="51">
        <v>18.399999999999999</v>
      </c>
      <c r="F125" s="51" t="s">
        <v>115</v>
      </c>
      <c r="T125" s="51"/>
    </row>
    <row r="126" spans="2:20" ht="14" x14ac:dyDescent="0.3">
      <c r="B126" s="67">
        <v>42401</v>
      </c>
      <c r="C126" s="51">
        <v>360.1</v>
      </c>
      <c r="D126" s="51">
        <v>343.4</v>
      </c>
      <c r="E126" s="51">
        <v>16.7</v>
      </c>
      <c r="F126" s="51" t="s">
        <v>115</v>
      </c>
      <c r="T126" s="51"/>
    </row>
    <row r="127" spans="2:20" ht="14" x14ac:dyDescent="0.3">
      <c r="B127" s="67">
        <v>42402</v>
      </c>
      <c r="C127" s="51">
        <v>359.2</v>
      </c>
      <c r="D127" s="51">
        <v>348.7</v>
      </c>
      <c r="E127" s="51">
        <v>10.5</v>
      </c>
      <c r="F127" s="51" t="s">
        <v>115</v>
      </c>
      <c r="T127" s="51"/>
    </row>
    <row r="128" spans="2:20" ht="14" x14ac:dyDescent="0.3">
      <c r="B128" s="67">
        <v>42403</v>
      </c>
      <c r="C128" s="51">
        <v>361.1</v>
      </c>
      <c r="D128" s="51">
        <v>344.7</v>
      </c>
      <c r="E128" s="51">
        <v>16.399999999999999</v>
      </c>
      <c r="F128" s="51" t="s">
        <v>115</v>
      </c>
      <c r="T128" s="51"/>
    </row>
    <row r="129" spans="2:20" ht="14" x14ac:dyDescent="0.3">
      <c r="B129" s="67">
        <v>42404</v>
      </c>
      <c r="C129" s="51">
        <v>360.5</v>
      </c>
      <c r="D129" s="51">
        <v>349.1</v>
      </c>
      <c r="E129" s="51">
        <v>11.4</v>
      </c>
      <c r="F129" s="51" t="s">
        <v>115</v>
      </c>
      <c r="T129" s="51"/>
    </row>
    <row r="130" spans="2:20" ht="14" x14ac:dyDescent="0.3">
      <c r="B130" s="67">
        <v>42405</v>
      </c>
      <c r="C130" s="51">
        <v>360.5</v>
      </c>
      <c r="D130" s="51">
        <v>346.3</v>
      </c>
      <c r="E130" s="51">
        <v>14.2</v>
      </c>
      <c r="F130" s="51" t="s">
        <v>115</v>
      </c>
      <c r="T130" s="51"/>
    </row>
    <row r="131" spans="2:20" ht="14" x14ac:dyDescent="0.3">
      <c r="B131" s="67">
        <v>42406</v>
      </c>
      <c r="C131" s="51">
        <v>364.6</v>
      </c>
      <c r="D131" s="51">
        <v>349.4</v>
      </c>
      <c r="E131" s="51">
        <v>15.2</v>
      </c>
      <c r="F131" s="51" t="s">
        <v>115</v>
      </c>
      <c r="T131" s="51"/>
    </row>
    <row r="132" spans="2:20" ht="14" x14ac:dyDescent="0.3">
      <c r="B132" s="67">
        <v>42407</v>
      </c>
      <c r="C132" s="51">
        <v>364.1</v>
      </c>
      <c r="D132" s="51">
        <v>352.3</v>
      </c>
      <c r="E132" s="51">
        <v>11.8</v>
      </c>
      <c r="F132" s="51" t="s">
        <v>115</v>
      </c>
      <c r="T132" s="51"/>
    </row>
    <row r="133" spans="2:20" ht="14" x14ac:dyDescent="0.3">
      <c r="B133" s="67">
        <v>42408</v>
      </c>
      <c r="C133" s="51">
        <v>361.2</v>
      </c>
      <c r="D133" s="51">
        <v>336.7</v>
      </c>
      <c r="E133" s="51">
        <v>24.5</v>
      </c>
      <c r="F133" s="51" t="s">
        <v>115</v>
      </c>
      <c r="T133" s="51"/>
    </row>
    <row r="134" spans="2:20" ht="14" x14ac:dyDescent="0.3">
      <c r="B134" s="67">
        <v>42409</v>
      </c>
      <c r="C134" s="51">
        <v>359.5</v>
      </c>
      <c r="D134" s="51">
        <v>344.8</v>
      </c>
      <c r="E134" s="51">
        <v>14.7</v>
      </c>
      <c r="F134" s="51" t="s">
        <v>115</v>
      </c>
      <c r="T134" s="51"/>
    </row>
    <row r="135" spans="2:20" ht="14" x14ac:dyDescent="0.3">
      <c r="B135" s="67">
        <v>42410</v>
      </c>
      <c r="C135" s="51">
        <v>359.7</v>
      </c>
      <c r="D135" s="51">
        <v>345.5</v>
      </c>
      <c r="E135" s="51">
        <v>14.2</v>
      </c>
      <c r="F135" s="51" t="s">
        <v>115</v>
      </c>
      <c r="T135" s="51"/>
    </row>
    <row r="136" spans="2:20" ht="14" x14ac:dyDescent="0.3">
      <c r="B136" s="67">
        <v>42411</v>
      </c>
      <c r="C136" s="51">
        <v>361.5</v>
      </c>
      <c r="D136" s="51">
        <v>353.7</v>
      </c>
      <c r="E136" s="51">
        <v>7.8</v>
      </c>
      <c r="F136" s="51" t="s">
        <v>115</v>
      </c>
      <c r="T136" s="51"/>
    </row>
    <row r="137" spans="2:20" ht="14" x14ac:dyDescent="0.3">
      <c r="B137" s="67">
        <v>42412</v>
      </c>
      <c r="C137" s="51">
        <v>362.8</v>
      </c>
      <c r="D137" s="51">
        <v>343.5</v>
      </c>
      <c r="E137" s="51">
        <v>19.3</v>
      </c>
      <c r="F137" s="51" t="s">
        <v>115</v>
      </c>
      <c r="T137" s="51"/>
    </row>
    <row r="138" spans="2:20" ht="14" x14ac:dyDescent="0.3">
      <c r="B138" s="67">
        <v>42413</v>
      </c>
      <c r="C138" s="51">
        <v>364.9</v>
      </c>
      <c r="D138" s="51">
        <v>347.7</v>
      </c>
      <c r="E138" s="51">
        <v>17.2</v>
      </c>
      <c r="F138" s="51" t="s">
        <v>115</v>
      </c>
      <c r="T138" s="51"/>
    </row>
    <row r="139" spans="2:20" ht="14" x14ac:dyDescent="0.3">
      <c r="B139" s="67">
        <v>42414</v>
      </c>
      <c r="C139" s="51">
        <v>366.8</v>
      </c>
      <c r="D139" s="51">
        <v>359.3</v>
      </c>
      <c r="E139" s="51">
        <v>7.6</v>
      </c>
      <c r="F139" s="51" t="s">
        <v>115</v>
      </c>
      <c r="T139" s="51"/>
    </row>
    <row r="140" spans="2:20" ht="14" x14ac:dyDescent="0.3">
      <c r="B140" s="67">
        <v>42415</v>
      </c>
      <c r="C140" s="51">
        <v>360.6</v>
      </c>
      <c r="D140" s="51">
        <v>335.1</v>
      </c>
      <c r="E140" s="51">
        <v>25.6</v>
      </c>
      <c r="F140" s="51" t="s">
        <v>115</v>
      </c>
      <c r="T140" s="51"/>
    </row>
    <row r="141" spans="2:20" ht="14" x14ac:dyDescent="0.3">
      <c r="B141" s="67">
        <v>42416</v>
      </c>
      <c r="C141" s="51">
        <v>358.6</v>
      </c>
      <c r="D141" s="51">
        <v>340.6</v>
      </c>
      <c r="E141" s="51">
        <v>18</v>
      </c>
      <c r="F141" s="51" t="s">
        <v>115</v>
      </c>
      <c r="T141" s="51"/>
    </row>
    <row r="142" spans="2:20" ht="14" x14ac:dyDescent="0.3">
      <c r="B142" s="67">
        <v>42417</v>
      </c>
      <c r="C142" s="51">
        <v>357.9</v>
      </c>
      <c r="D142" s="51">
        <v>333</v>
      </c>
      <c r="E142" s="51">
        <v>24.9</v>
      </c>
      <c r="F142" s="51" t="s">
        <v>115</v>
      </c>
      <c r="T142" s="51"/>
    </row>
    <row r="143" spans="2:20" ht="14" x14ac:dyDescent="0.3">
      <c r="B143" s="67">
        <v>42418</v>
      </c>
      <c r="C143" s="51">
        <v>356.6</v>
      </c>
      <c r="D143" s="51">
        <v>346.5</v>
      </c>
      <c r="E143" s="51">
        <v>10.1</v>
      </c>
      <c r="F143" s="51" t="s">
        <v>115</v>
      </c>
      <c r="T143" s="51"/>
    </row>
    <row r="144" spans="2:20" ht="14" x14ac:dyDescent="0.3">
      <c r="B144" s="67">
        <v>42419</v>
      </c>
      <c r="C144" s="51">
        <v>357</v>
      </c>
      <c r="D144" s="51">
        <v>344.4</v>
      </c>
      <c r="E144" s="51">
        <v>12.6</v>
      </c>
      <c r="F144" s="51" t="s">
        <v>115</v>
      </c>
      <c r="T144" s="51"/>
    </row>
    <row r="145" spans="2:20" ht="14" x14ac:dyDescent="0.3">
      <c r="B145" s="67">
        <v>42420</v>
      </c>
      <c r="C145" s="51">
        <v>358.8</v>
      </c>
      <c r="D145" s="51">
        <v>340.9</v>
      </c>
      <c r="E145" s="51">
        <v>17.899999999999999</v>
      </c>
      <c r="F145" s="51" t="s">
        <v>115</v>
      </c>
      <c r="T145" s="51"/>
    </row>
    <row r="146" spans="2:20" ht="14" x14ac:dyDescent="0.3">
      <c r="B146" s="67">
        <v>42421</v>
      </c>
      <c r="C146" s="51">
        <v>359.4</v>
      </c>
      <c r="D146" s="51">
        <v>345.3</v>
      </c>
      <c r="E146" s="51">
        <v>14.1</v>
      </c>
      <c r="F146" s="51" t="s">
        <v>115</v>
      </c>
      <c r="T146" s="51"/>
    </row>
    <row r="147" spans="2:20" ht="14" x14ac:dyDescent="0.3">
      <c r="B147" s="67">
        <v>42422</v>
      </c>
      <c r="C147" s="51">
        <v>360.5</v>
      </c>
      <c r="D147" s="51">
        <v>352</v>
      </c>
      <c r="E147" s="51">
        <v>8.6</v>
      </c>
      <c r="F147" s="51" t="s">
        <v>115</v>
      </c>
      <c r="T147" s="51"/>
    </row>
    <row r="148" spans="2:20" ht="14" x14ac:dyDescent="0.3">
      <c r="B148" s="67">
        <v>42423</v>
      </c>
      <c r="C148" s="51">
        <v>357.6</v>
      </c>
      <c r="D148" s="51">
        <v>344.1</v>
      </c>
      <c r="E148" s="51">
        <v>13.5</v>
      </c>
      <c r="F148" s="51" t="s">
        <v>115</v>
      </c>
      <c r="T148" s="51"/>
    </row>
    <row r="149" spans="2:20" ht="14" x14ac:dyDescent="0.3">
      <c r="B149" s="67">
        <v>42424</v>
      </c>
      <c r="C149" s="51">
        <v>356.6</v>
      </c>
      <c r="D149" s="51">
        <v>344.5</v>
      </c>
      <c r="E149" s="51">
        <v>12.1</v>
      </c>
      <c r="F149" s="51" t="s">
        <v>115</v>
      </c>
      <c r="T149" s="51"/>
    </row>
    <row r="150" spans="2:20" ht="14" x14ac:dyDescent="0.3">
      <c r="B150" s="67">
        <v>42425</v>
      </c>
      <c r="C150" s="51">
        <v>358.2</v>
      </c>
      <c r="D150" s="51">
        <v>346.1</v>
      </c>
      <c r="E150" s="51">
        <v>12.1</v>
      </c>
      <c r="F150" s="51" t="s">
        <v>115</v>
      </c>
      <c r="T150" s="51"/>
    </row>
    <row r="151" spans="2:20" ht="14" x14ac:dyDescent="0.3">
      <c r="B151" s="67">
        <v>42426</v>
      </c>
      <c r="C151" s="51">
        <v>358.8</v>
      </c>
      <c r="D151" s="51">
        <v>346.5</v>
      </c>
      <c r="E151" s="51">
        <v>12.2</v>
      </c>
      <c r="F151" s="51" t="s">
        <v>115</v>
      </c>
      <c r="T151" s="51"/>
    </row>
    <row r="152" spans="2:20" ht="14" x14ac:dyDescent="0.3">
      <c r="B152" s="67">
        <v>42427</v>
      </c>
      <c r="C152" s="51">
        <v>361.7</v>
      </c>
      <c r="D152" s="51">
        <v>346.6</v>
      </c>
      <c r="E152" s="51">
        <v>15.1</v>
      </c>
      <c r="F152" s="51" t="s">
        <v>115</v>
      </c>
      <c r="T152" s="51"/>
    </row>
    <row r="153" spans="2:20" ht="14" x14ac:dyDescent="0.3">
      <c r="B153" s="67">
        <v>42428</v>
      </c>
      <c r="C153" s="51">
        <v>363.7</v>
      </c>
      <c r="D153" s="51">
        <v>351.9</v>
      </c>
      <c r="E153" s="51">
        <v>11.8</v>
      </c>
      <c r="F153" s="51" t="s">
        <v>115</v>
      </c>
      <c r="T153" s="51"/>
    </row>
    <row r="154" spans="2:20" ht="14" x14ac:dyDescent="0.3">
      <c r="B154" s="67">
        <v>42429</v>
      </c>
      <c r="C154" s="51">
        <v>360.8</v>
      </c>
      <c r="D154" s="51">
        <v>337.1</v>
      </c>
      <c r="E154" s="51">
        <v>23.7</v>
      </c>
      <c r="F154" s="51" t="s">
        <v>115</v>
      </c>
      <c r="T154" s="51"/>
    </row>
    <row r="155" spans="2:20" ht="14" x14ac:dyDescent="0.3">
      <c r="B155" s="67">
        <v>42430</v>
      </c>
      <c r="C155" s="51">
        <v>356.4</v>
      </c>
      <c r="D155" s="51">
        <v>343.4</v>
      </c>
      <c r="E155" s="51">
        <v>13</v>
      </c>
      <c r="F155" s="51" t="s">
        <v>115</v>
      </c>
      <c r="T155" s="51"/>
    </row>
    <row r="156" spans="2:20" ht="14" x14ac:dyDescent="0.3">
      <c r="B156" s="67">
        <v>42431</v>
      </c>
      <c r="C156" s="51">
        <v>357.5</v>
      </c>
      <c r="D156" s="51">
        <v>337.5</v>
      </c>
      <c r="E156" s="51">
        <v>20</v>
      </c>
      <c r="F156" s="51" t="s">
        <v>115</v>
      </c>
      <c r="T156" s="51"/>
    </row>
    <row r="157" spans="2:20" ht="14" x14ac:dyDescent="0.3">
      <c r="B157" s="67">
        <v>42432</v>
      </c>
      <c r="C157" s="51">
        <v>357.2</v>
      </c>
      <c r="D157" s="51">
        <v>342.3</v>
      </c>
      <c r="E157" s="51">
        <v>14.9</v>
      </c>
      <c r="F157" s="51" t="s">
        <v>115</v>
      </c>
      <c r="T157" s="51"/>
    </row>
    <row r="158" spans="2:20" ht="14" x14ac:dyDescent="0.3">
      <c r="B158" s="67">
        <v>42433</v>
      </c>
      <c r="C158" s="51">
        <v>357.9</v>
      </c>
      <c r="D158" s="51">
        <v>342.1</v>
      </c>
      <c r="E158" s="51">
        <v>15.9</v>
      </c>
      <c r="F158" s="51" t="s">
        <v>115</v>
      </c>
      <c r="T158" s="51"/>
    </row>
    <row r="159" spans="2:20" ht="14" x14ac:dyDescent="0.3">
      <c r="B159" s="67">
        <v>42434</v>
      </c>
      <c r="C159" s="51">
        <v>361.3</v>
      </c>
      <c r="D159" s="51">
        <v>341.3</v>
      </c>
      <c r="E159" s="51">
        <v>19.899999999999999</v>
      </c>
      <c r="F159" s="51" t="s">
        <v>115</v>
      </c>
      <c r="T159" s="51"/>
    </row>
    <row r="160" spans="2:20" ht="14" x14ac:dyDescent="0.3">
      <c r="B160" s="67">
        <v>42435</v>
      </c>
      <c r="C160" s="51">
        <v>362</v>
      </c>
      <c r="D160" s="51">
        <v>348.3</v>
      </c>
      <c r="E160" s="51">
        <v>13.7</v>
      </c>
      <c r="F160" s="51" t="s">
        <v>115</v>
      </c>
      <c r="T160" s="51"/>
    </row>
    <row r="161" spans="2:20" ht="14" x14ac:dyDescent="0.3">
      <c r="B161" s="67">
        <v>42436</v>
      </c>
      <c r="C161" s="51">
        <v>361.6</v>
      </c>
      <c r="D161" s="51">
        <v>344.2</v>
      </c>
      <c r="E161" s="51">
        <v>17.399999999999999</v>
      </c>
      <c r="F161" s="51" t="s">
        <v>115</v>
      </c>
      <c r="T161" s="51"/>
    </row>
    <row r="162" spans="2:20" ht="14" x14ac:dyDescent="0.3">
      <c r="B162" s="67">
        <v>42437</v>
      </c>
      <c r="C162" s="51">
        <v>362.1</v>
      </c>
      <c r="D162" s="51">
        <v>338.9</v>
      </c>
      <c r="E162" s="51">
        <v>23.2</v>
      </c>
      <c r="F162" s="51" t="s">
        <v>115</v>
      </c>
      <c r="T162" s="51"/>
    </row>
    <row r="163" spans="2:20" ht="14" x14ac:dyDescent="0.3">
      <c r="B163" s="67">
        <v>42438</v>
      </c>
      <c r="C163" s="51">
        <v>360.1</v>
      </c>
      <c r="D163" s="51">
        <v>338.9</v>
      </c>
      <c r="E163" s="51">
        <v>21.2</v>
      </c>
      <c r="F163" s="51" t="s">
        <v>115</v>
      </c>
      <c r="T163" s="51"/>
    </row>
    <row r="164" spans="2:20" ht="14" x14ac:dyDescent="0.3">
      <c r="B164" s="67">
        <v>42439</v>
      </c>
      <c r="C164" s="51">
        <v>356.5</v>
      </c>
      <c r="D164" s="51">
        <v>335.8</v>
      </c>
      <c r="E164" s="51">
        <v>20.7</v>
      </c>
      <c r="F164" s="51" t="s">
        <v>115</v>
      </c>
      <c r="T164" s="51"/>
    </row>
    <row r="165" spans="2:20" ht="14" x14ac:dyDescent="0.3">
      <c r="B165" s="67">
        <v>42440</v>
      </c>
      <c r="C165" s="51">
        <v>357</v>
      </c>
      <c r="D165" s="51">
        <v>353.1</v>
      </c>
      <c r="E165" s="51">
        <v>3.9</v>
      </c>
      <c r="F165" s="51" t="s">
        <v>115</v>
      </c>
      <c r="T165" s="51"/>
    </row>
    <row r="166" spans="2:20" ht="14" x14ac:dyDescent="0.3">
      <c r="B166" s="67">
        <v>42441</v>
      </c>
      <c r="C166" s="51">
        <v>364.2</v>
      </c>
      <c r="D166" s="51">
        <v>355.2</v>
      </c>
      <c r="E166" s="51">
        <v>9</v>
      </c>
      <c r="F166" s="51" t="s">
        <v>115</v>
      </c>
      <c r="T166" s="51"/>
    </row>
    <row r="167" spans="2:20" ht="14" x14ac:dyDescent="0.3">
      <c r="B167" s="67">
        <v>42442</v>
      </c>
      <c r="C167" s="51">
        <v>364.9</v>
      </c>
      <c r="D167" s="51">
        <v>356.2</v>
      </c>
      <c r="E167" s="51">
        <v>8.6</v>
      </c>
      <c r="F167" s="51" t="s">
        <v>115</v>
      </c>
      <c r="T167" s="51"/>
    </row>
    <row r="168" spans="2:20" ht="14" x14ac:dyDescent="0.3">
      <c r="B168" s="67">
        <v>42443</v>
      </c>
      <c r="C168" s="51">
        <v>361</v>
      </c>
      <c r="D168" s="51">
        <v>355.2</v>
      </c>
      <c r="E168" s="51">
        <v>5.8</v>
      </c>
      <c r="F168" s="51" t="s">
        <v>115</v>
      </c>
      <c r="T168" s="51"/>
    </row>
    <row r="169" spans="2:20" ht="14" x14ac:dyDescent="0.3">
      <c r="B169" s="67">
        <v>42444</v>
      </c>
      <c r="C169" s="51">
        <v>363.2</v>
      </c>
      <c r="D169" s="51">
        <v>345.6</v>
      </c>
      <c r="E169" s="51">
        <v>17.600000000000001</v>
      </c>
      <c r="F169" s="51" t="s">
        <v>115</v>
      </c>
      <c r="T169" s="51"/>
    </row>
    <row r="170" spans="2:20" ht="14" x14ac:dyDescent="0.3">
      <c r="B170" s="67">
        <v>42445</v>
      </c>
      <c r="C170" s="51">
        <v>361.7</v>
      </c>
      <c r="D170" s="51">
        <v>351.8</v>
      </c>
      <c r="E170" s="51">
        <v>9.8000000000000007</v>
      </c>
      <c r="F170" s="51" t="s">
        <v>115</v>
      </c>
      <c r="T170" s="51"/>
    </row>
    <row r="171" spans="2:20" ht="14" x14ac:dyDescent="0.3">
      <c r="B171" s="67">
        <v>42446</v>
      </c>
      <c r="C171" s="51">
        <v>362.6</v>
      </c>
      <c r="D171" s="51">
        <v>353.3</v>
      </c>
      <c r="E171" s="51">
        <v>9.3000000000000007</v>
      </c>
      <c r="F171" s="51" t="s">
        <v>115</v>
      </c>
      <c r="T171" s="51"/>
    </row>
    <row r="172" spans="2:20" ht="14" x14ac:dyDescent="0.3">
      <c r="B172" s="67">
        <v>42447</v>
      </c>
      <c r="C172" s="51">
        <v>362.8</v>
      </c>
      <c r="D172" s="51">
        <v>348</v>
      </c>
      <c r="E172" s="51">
        <v>14.8</v>
      </c>
      <c r="F172" s="51" t="s">
        <v>115</v>
      </c>
      <c r="T172" s="51"/>
    </row>
    <row r="173" spans="2:20" ht="14" x14ac:dyDescent="0.3">
      <c r="B173" s="67">
        <v>42448</v>
      </c>
      <c r="C173" s="51">
        <v>361.5</v>
      </c>
      <c r="D173" s="51">
        <v>351.7</v>
      </c>
      <c r="E173" s="51">
        <v>9.6999999999999993</v>
      </c>
      <c r="F173" s="51" t="s">
        <v>115</v>
      </c>
      <c r="T173" s="51"/>
    </row>
    <row r="174" spans="2:20" ht="14" x14ac:dyDescent="0.3">
      <c r="B174" s="67">
        <v>42449</v>
      </c>
      <c r="C174" s="51">
        <v>364.1</v>
      </c>
      <c r="D174" s="51">
        <v>360</v>
      </c>
      <c r="E174" s="51">
        <v>4.2</v>
      </c>
      <c r="F174" s="51" t="s">
        <v>115</v>
      </c>
      <c r="T174" s="51"/>
    </row>
    <row r="175" spans="2:20" ht="14" x14ac:dyDescent="0.3">
      <c r="B175" s="67">
        <v>42450</v>
      </c>
      <c r="C175" s="51">
        <v>366.3</v>
      </c>
      <c r="D175" s="51">
        <v>357.5</v>
      </c>
      <c r="E175" s="51">
        <v>8.9</v>
      </c>
      <c r="F175" s="51" t="s">
        <v>115</v>
      </c>
      <c r="T175" s="51"/>
    </row>
    <row r="176" spans="2:20" ht="14" x14ac:dyDescent="0.3">
      <c r="B176" s="67">
        <v>42451</v>
      </c>
      <c r="C176" s="51">
        <v>357.4</v>
      </c>
      <c r="D176" s="51">
        <v>350.4</v>
      </c>
      <c r="E176" s="51">
        <v>7.1</v>
      </c>
      <c r="F176" s="51" t="s">
        <v>115</v>
      </c>
      <c r="T176" s="51"/>
    </row>
    <row r="177" spans="2:20" ht="14" x14ac:dyDescent="0.3">
      <c r="B177" s="67">
        <v>42452</v>
      </c>
      <c r="C177" s="51">
        <v>353.3</v>
      </c>
      <c r="D177" s="51">
        <v>336.4</v>
      </c>
      <c r="E177" s="51">
        <v>16.899999999999999</v>
      </c>
      <c r="F177" s="51" t="s">
        <v>115</v>
      </c>
      <c r="T177" s="51"/>
    </row>
    <row r="178" spans="2:20" ht="14" x14ac:dyDescent="0.3">
      <c r="B178" s="67">
        <v>42453</v>
      </c>
      <c r="C178" s="51">
        <v>352.8</v>
      </c>
      <c r="D178" s="51">
        <v>340.7</v>
      </c>
      <c r="E178" s="51">
        <v>12</v>
      </c>
      <c r="F178" s="51" t="s">
        <v>115</v>
      </c>
      <c r="T178" s="51"/>
    </row>
    <row r="179" spans="2:20" ht="14" x14ac:dyDescent="0.3">
      <c r="B179" s="67">
        <v>42454</v>
      </c>
      <c r="C179" s="51">
        <v>365.2</v>
      </c>
      <c r="D179" s="51">
        <v>353</v>
      </c>
      <c r="E179" s="51">
        <v>12.2</v>
      </c>
      <c r="F179" s="51" t="s">
        <v>115</v>
      </c>
      <c r="T179" s="51"/>
    </row>
    <row r="180" spans="2:20" ht="14" x14ac:dyDescent="0.3">
      <c r="B180" s="67">
        <v>42455</v>
      </c>
      <c r="C180" s="51">
        <v>361.6</v>
      </c>
      <c r="D180" s="51">
        <v>346.9</v>
      </c>
      <c r="E180" s="51">
        <v>14.7</v>
      </c>
      <c r="F180" s="51" t="s">
        <v>115</v>
      </c>
      <c r="T180" s="51"/>
    </row>
    <row r="181" spans="2:20" ht="14" x14ac:dyDescent="0.3">
      <c r="B181" s="67">
        <v>42456</v>
      </c>
      <c r="C181" s="51">
        <v>362</v>
      </c>
      <c r="D181" s="51">
        <v>348.6</v>
      </c>
      <c r="E181" s="51">
        <v>13.4</v>
      </c>
      <c r="F181" s="51" t="s">
        <v>115</v>
      </c>
      <c r="T181" s="51"/>
    </row>
    <row r="182" spans="2:20" ht="14" x14ac:dyDescent="0.3">
      <c r="B182" s="67">
        <v>42457</v>
      </c>
      <c r="C182" s="51">
        <v>350.3</v>
      </c>
      <c r="D182" s="51">
        <v>339.7</v>
      </c>
      <c r="E182" s="51">
        <v>10.5</v>
      </c>
      <c r="F182" s="51" t="s">
        <v>115</v>
      </c>
      <c r="T182" s="51"/>
    </row>
    <row r="183" spans="2:20" ht="14" x14ac:dyDescent="0.3">
      <c r="B183" s="67">
        <v>42458</v>
      </c>
      <c r="C183" s="51">
        <v>355.1</v>
      </c>
      <c r="D183" s="51">
        <v>343.7</v>
      </c>
      <c r="E183" s="51">
        <v>11.4</v>
      </c>
      <c r="F183" s="51" t="s">
        <v>115</v>
      </c>
      <c r="T183" s="51"/>
    </row>
    <row r="184" spans="2:20" ht="14" x14ac:dyDescent="0.3">
      <c r="B184" s="67">
        <v>42459</v>
      </c>
      <c r="C184" s="51">
        <v>352</v>
      </c>
      <c r="D184" s="51">
        <v>349.8</v>
      </c>
      <c r="E184" s="51">
        <v>2.2000000000000002</v>
      </c>
      <c r="F184" s="51" t="s">
        <v>115</v>
      </c>
      <c r="T184" s="51"/>
    </row>
    <row r="185" spans="2:20" ht="14" x14ac:dyDescent="0.3">
      <c r="B185" s="67">
        <v>42460</v>
      </c>
      <c r="C185" s="51">
        <v>352.1</v>
      </c>
      <c r="D185" s="51">
        <v>346.3</v>
      </c>
      <c r="E185" s="51">
        <v>5.8</v>
      </c>
      <c r="F185" s="51" t="s">
        <v>115</v>
      </c>
      <c r="T185" s="51"/>
    </row>
    <row r="186" spans="2:20" ht="14" x14ac:dyDescent="0.3">
      <c r="B186" s="67">
        <v>42644</v>
      </c>
      <c r="C186" s="51">
        <v>333.9</v>
      </c>
      <c r="D186" s="51">
        <v>330.4</v>
      </c>
      <c r="E186" s="51">
        <v>3.5</v>
      </c>
      <c r="F186" s="51" t="s">
        <v>116</v>
      </c>
      <c r="T186" s="51"/>
    </row>
    <row r="187" spans="2:20" ht="14" x14ac:dyDescent="0.3">
      <c r="B187" s="67">
        <v>42645</v>
      </c>
      <c r="C187" s="51">
        <v>341.1</v>
      </c>
      <c r="D187" s="51">
        <v>330.7</v>
      </c>
      <c r="E187" s="51">
        <v>10.4</v>
      </c>
      <c r="F187" s="51" t="s">
        <v>116</v>
      </c>
      <c r="T187" s="51"/>
    </row>
    <row r="188" spans="2:20" ht="14" x14ac:dyDescent="0.3">
      <c r="B188" s="67">
        <v>42646</v>
      </c>
      <c r="C188" s="51">
        <v>344.6</v>
      </c>
      <c r="D188" s="51">
        <v>341.3</v>
      </c>
      <c r="E188" s="51">
        <v>3.2</v>
      </c>
      <c r="F188" s="51" t="s">
        <v>116</v>
      </c>
      <c r="T188" s="51"/>
    </row>
    <row r="189" spans="2:20" ht="14" x14ac:dyDescent="0.3">
      <c r="B189" s="67">
        <v>42647</v>
      </c>
      <c r="C189" s="51">
        <v>347.4</v>
      </c>
      <c r="D189" s="51">
        <v>340.6</v>
      </c>
      <c r="E189" s="51">
        <v>6.7</v>
      </c>
      <c r="F189" s="51" t="s">
        <v>116</v>
      </c>
      <c r="T189" s="51"/>
    </row>
    <row r="190" spans="2:20" ht="14" x14ac:dyDescent="0.3">
      <c r="B190" s="67">
        <v>42648</v>
      </c>
      <c r="C190" s="51">
        <v>343.7</v>
      </c>
      <c r="D190" s="51">
        <v>340.8</v>
      </c>
      <c r="E190" s="51">
        <v>2.9</v>
      </c>
      <c r="F190" s="51" t="s">
        <v>116</v>
      </c>
      <c r="T190" s="51"/>
    </row>
    <row r="191" spans="2:20" ht="14" x14ac:dyDescent="0.3">
      <c r="B191" s="67">
        <v>42649</v>
      </c>
      <c r="C191" s="51">
        <v>345.1</v>
      </c>
      <c r="D191" s="51">
        <v>340.5</v>
      </c>
      <c r="E191" s="51">
        <v>4.5999999999999996</v>
      </c>
      <c r="F191" s="51" t="s">
        <v>116</v>
      </c>
      <c r="T191" s="51"/>
    </row>
    <row r="192" spans="2:20" ht="14" x14ac:dyDescent="0.3">
      <c r="B192" s="67">
        <v>42650</v>
      </c>
      <c r="C192" s="51">
        <v>344.7</v>
      </c>
      <c r="D192" s="51">
        <v>337.8</v>
      </c>
      <c r="E192" s="51">
        <v>6.9</v>
      </c>
      <c r="F192" s="51" t="s">
        <v>116</v>
      </c>
      <c r="T192" s="51"/>
    </row>
    <row r="193" spans="2:20" ht="14" x14ac:dyDescent="0.3">
      <c r="B193" s="67">
        <v>42651</v>
      </c>
      <c r="C193" s="51">
        <v>354.8</v>
      </c>
      <c r="D193" s="51">
        <v>344</v>
      </c>
      <c r="E193" s="51">
        <v>10.8</v>
      </c>
      <c r="F193" s="51" t="s">
        <v>116</v>
      </c>
      <c r="T193" s="51"/>
    </row>
    <row r="194" spans="2:20" ht="14" x14ac:dyDescent="0.3">
      <c r="B194" s="67">
        <v>42652</v>
      </c>
      <c r="C194" s="51">
        <v>348.8</v>
      </c>
      <c r="D194" s="51">
        <v>338.8</v>
      </c>
      <c r="E194" s="51">
        <v>9.9</v>
      </c>
      <c r="F194" s="51" t="s">
        <v>116</v>
      </c>
      <c r="T194" s="51"/>
    </row>
    <row r="195" spans="2:20" ht="14" x14ac:dyDescent="0.3">
      <c r="B195" s="67">
        <v>42653</v>
      </c>
      <c r="C195" s="51">
        <v>344.4</v>
      </c>
      <c r="D195" s="51">
        <v>337.3</v>
      </c>
      <c r="E195" s="51">
        <v>7.1</v>
      </c>
      <c r="F195" s="51" t="s">
        <v>116</v>
      </c>
      <c r="T195" s="51"/>
    </row>
    <row r="196" spans="2:20" ht="14" x14ac:dyDescent="0.3">
      <c r="B196" s="67">
        <v>42654</v>
      </c>
      <c r="C196" s="51">
        <v>338.6</v>
      </c>
      <c r="D196" s="51">
        <v>327.10000000000002</v>
      </c>
      <c r="E196" s="51">
        <v>11.6</v>
      </c>
      <c r="F196" s="51" t="s">
        <v>116</v>
      </c>
      <c r="T196" s="51"/>
    </row>
    <row r="197" spans="2:20" ht="14" x14ac:dyDescent="0.3">
      <c r="B197" s="67">
        <v>42655</v>
      </c>
      <c r="C197" s="51">
        <v>341</v>
      </c>
      <c r="D197" s="51">
        <v>332.8</v>
      </c>
      <c r="E197" s="51">
        <v>8.1</v>
      </c>
      <c r="F197" s="51" t="s">
        <v>116</v>
      </c>
      <c r="T197" s="51"/>
    </row>
    <row r="198" spans="2:20" ht="14" x14ac:dyDescent="0.3">
      <c r="B198" s="67">
        <v>42656</v>
      </c>
      <c r="C198" s="51">
        <v>340.8</v>
      </c>
      <c r="D198" s="51">
        <v>335.3</v>
      </c>
      <c r="E198" s="51">
        <v>5.5</v>
      </c>
      <c r="F198" s="51" t="s">
        <v>116</v>
      </c>
      <c r="T198" s="51"/>
    </row>
    <row r="199" spans="2:20" ht="14" x14ac:dyDescent="0.3">
      <c r="B199" s="67">
        <v>42657</v>
      </c>
      <c r="C199" s="51">
        <v>339.5</v>
      </c>
      <c r="D199" s="51">
        <v>329.8</v>
      </c>
      <c r="E199" s="51">
        <v>9.8000000000000007</v>
      </c>
      <c r="F199" s="51" t="s">
        <v>116</v>
      </c>
      <c r="T199" s="51"/>
    </row>
    <row r="200" spans="2:20" ht="14" x14ac:dyDescent="0.3">
      <c r="B200" s="67">
        <v>42658</v>
      </c>
      <c r="C200" s="51">
        <v>337.8</v>
      </c>
      <c r="D200" s="51">
        <v>334.9</v>
      </c>
      <c r="E200" s="51">
        <v>3</v>
      </c>
      <c r="F200" s="51" t="s">
        <v>116</v>
      </c>
      <c r="T200" s="51"/>
    </row>
    <row r="201" spans="2:20" ht="14" x14ac:dyDescent="0.3">
      <c r="B201" s="67">
        <v>42659</v>
      </c>
      <c r="C201" s="51">
        <v>345.7</v>
      </c>
      <c r="D201" s="51">
        <v>335.2</v>
      </c>
      <c r="E201" s="51">
        <v>10.4</v>
      </c>
      <c r="F201" s="51" t="s">
        <v>116</v>
      </c>
      <c r="T201" s="51"/>
    </row>
    <row r="202" spans="2:20" ht="14" x14ac:dyDescent="0.3">
      <c r="B202" s="67">
        <v>42660</v>
      </c>
      <c r="C202" s="51">
        <v>346.1</v>
      </c>
      <c r="D202" s="51">
        <v>339.3</v>
      </c>
      <c r="E202" s="51">
        <v>6.8</v>
      </c>
      <c r="F202" s="51" t="s">
        <v>116</v>
      </c>
      <c r="T202" s="51"/>
    </row>
    <row r="203" spans="2:20" ht="14" x14ac:dyDescent="0.3">
      <c r="B203" s="67">
        <v>42661</v>
      </c>
      <c r="C203" s="51">
        <v>347.1</v>
      </c>
      <c r="D203" s="51">
        <v>338.3</v>
      </c>
      <c r="E203" s="51">
        <v>8.6999999999999993</v>
      </c>
      <c r="F203" s="51" t="s">
        <v>116</v>
      </c>
      <c r="T203" s="51"/>
    </row>
    <row r="204" spans="2:20" ht="14" x14ac:dyDescent="0.3">
      <c r="B204" s="67">
        <v>42662</v>
      </c>
      <c r="C204" s="51">
        <v>342</v>
      </c>
      <c r="D204" s="51">
        <v>330.7</v>
      </c>
      <c r="E204" s="51">
        <v>11.3</v>
      </c>
      <c r="F204" s="51" t="s">
        <v>116</v>
      </c>
      <c r="T204" s="51"/>
    </row>
    <row r="205" spans="2:20" ht="14" x14ac:dyDescent="0.3">
      <c r="B205" s="67">
        <v>42663</v>
      </c>
      <c r="C205" s="51">
        <v>340.9</v>
      </c>
      <c r="D205" s="51">
        <v>329</v>
      </c>
      <c r="E205" s="51">
        <v>11.9</v>
      </c>
      <c r="F205" s="51" t="s">
        <v>116</v>
      </c>
      <c r="T205" s="51"/>
    </row>
    <row r="206" spans="2:20" ht="14" x14ac:dyDescent="0.3">
      <c r="B206" s="67">
        <v>42664</v>
      </c>
      <c r="C206" s="51">
        <v>342.1</v>
      </c>
      <c r="D206" s="51">
        <v>335.9</v>
      </c>
      <c r="E206" s="51">
        <v>6.1</v>
      </c>
      <c r="F206" s="51" t="s">
        <v>116</v>
      </c>
      <c r="T206" s="51"/>
    </row>
    <row r="207" spans="2:20" ht="14" x14ac:dyDescent="0.3">
      <c r="B207" s="67">
        <v>42665</v>
      </c>
      <c r="C207" s="51">
        <v>341.7</v>
      </c>
      <c r="D207" s="51">
        <v>332</v>
      </c>
      <c r="E207" s="51">
        <v>9.6999999999999993</v>
      </c>
      <c r="F207" s="51" t="s">
        <v>116</v>
      </c>
      <c r="T207" s="51"/>
    </row>
    <row r="208" spans="2:20" ht="14" x14ac:dyDescent="0.3">
      <c r="B208" s="67">
        <v>42666</v>
      </c>
      <c r="C208" s="51">
        <v>352.5</v>
      </c>
      <c r="D208" s="51">
        <v>341.2</v>
      </c>
      <c r="E208" s="51">
        <v>11.3</v>
      </c>
      <c r="F208" s="51" t="s">
        <v>116</v>
      </c>
      <c r="T208" s="51"/>
    </row>
    <row r="209" spans="2:20" ht="14" x14ac:dyDescent="0.3">
      <c r="B209" s="67">
        <v>42667</v>
      </c>
      <c r="C209" s="51">
        <v>346.3</v>
      </c>
      <c r="D209" s="51">
        <v>333.7</v>
      </c>
      <c r="E209" s="51">
        <v>12.7</v>
      </c>
      <c r="F209" s="51" t="s">
        <v>116</v>
      </c>
      <c r="T209" s="51"/>
    </row>
    <row r="210" spans="2:20" ht="14" x14ac:dyDescent="0.3">
      <c r="B210" s="67">
        <v>42668</v>
      </c>
      <c r="C210" s="51">
        <v>343.1</v>
      </c>
      <c r="D210" s="51">
        <v>337.2</v>
      </c>
      <c r="E210" s="51">
        <v>5.9</v>
      </c>
      <c r="F210" s="51" t="s">
        <v>116</v>
      </c>
      <c r="T210" s="51"/>
    </row>
    <row r="211" spans="2:20" ht="14" x14ac:dyDescent="0.3">
      <c r="B211" s="67">
        <v>42669</v>
      </c>
      <c r="C211" s="51">
        <v>346.9</v>
      </c>
      <c r="D211" s="51">
        <v>342.8</v>
      </c>
      <c r="E211" s="51">
        <v>4.0999999999999996</v>
      </c>
      <c r="F211" s="51" t="s">
        <v>116</v>
      </c>
      <c r="T211" s="51"/>
    </row>
    <row r="212" spans="2:20" ht="14" x14ac:dyDescent="0.3">
      <c r="B212" s="67">
        <v>42670</v>
      </c>
      <c r="C212" s="51">
        <v>347.6</v>
      </c>
      <c r="D212" s="51">
        <v>341.5</v>
      </c>
      <c r="E212" s="51">
        <v>6.1</v>
      </c>
      <c r="F212" s="51" t="s">
        <v>116</v>
      </c>
      <c r="T212" s="51"/>
    </row>
    <row r="213" spans="2:20" ht="14" x14ac:dyDescent="0.3">
      <c r="B213" s="67">
        <v>42671</v>
      </c>
      <c r="C213" s="51">
        <v>348.7</v>
      </c>
      <c r="D213" s="51">
        <v>340.1</v>
      </c>
      <c r="E213" s="51">
        <v>8.6</v>
      </c>
      <c r="F213" s="51" t="s">
        <v>116</v>
      </c>
      <c r="T213" s="51"/>
    </row>
    <row r="214" spans="2:20" ht="14" x14ac:dyDescent="0.3">
      <c r="B214" s="67">
        <v>42672</v>
      </c>
      <c r="C214" s="51">
        <v>347.2</v>
      </c>
      <c r="D214" s="51">
        <v>337</v>
      </c>
      <c r="E214" s="51">
        <v>10.1</v>
      </c>
      <c r="F214" s="51" t="s">
        <v>116</v>
      </c>
      <c r="T214" s="51"/>
    </row>
    <row r="215" spans="2:20" ht="14" x14ac:dyDescent="0.3">
      <c r="B215" s="67">
        <v>42673</v>
      </c>
      <c r="C215" s="51">
        <v>349.9</v>
      </c>
      <c r="D215" s="51">
        <v>340.2</v>
      </c>
      <c r="E215" s="51">
        <v>9.6999999999999993</v>
      </c>
      <c r="F215" s="51" t="s">
        <v>116</v>
      </c>
      <c r="T215" s="51"/>
    </row>
    <row r="216" spans="2:20" ht="14" x14ac:dyDescent="0.3">
      <c r="B216" s="67">
        <v>42674</v>
      </c>
      <c r="C216" s="51">
        <v>347.7</v>
      </c>
      <c r="D216" s="51">
        <v>341.7</v>
      </c>
      <c r="E216" s="51">
        <v>6</v>
      </c>
      <c r="F216" s="51" t="s">
        <v>116</v>
      </c>
      <c r="T216" s="51"/>
    </row>
    <row r="217" spans="2:20" ht="14" x14ac:dyDescent="0.3">
      <c r="B217" s="67">
        <v>42675</v>
      </c>
      <c r="C217" s="51">
        <v>355.1</v>
      </c>
      <c r="D217" s="51">
        <v>343.5</v>
      </c>
      <c r="E217" s="51">
        <v>11.6</v>
      </c>
      <c r="F217" s="51" t="s">
        <v>116</v>
      </c>
      <c r="T217" s="51"/>
    </row>
    <row r="218" spans="2:20" ht="14" x14ac:dyDescent="0.3">
      <c r="B218" s="67">
        <v>42676</v>
      </c>
      <c r="C218" s="51">
        <v>349.6</v>
      </c>
      <c r="D218" s="51">
        <v>333</v>
      </c>
      <c r="E218" s="51">
        <v>16.600000000000001</v>
      </c>
      <c r="F218" s="51" t="s">
        <v>116</v>
      </c>
      <c r="T218" s="51"/>
    </row>
    <row r="219" spans="2:20" ht="14" x14ac:dyDescent="0.3">
      <c r="B219" s="67">
        <v>42677</v>
      </c>
      <c r="C219" s="51">
        <v>346</v>
      </c>
      <c r="D219" s="51">
        <v>332</v>
      </c>
      <c r="E219" s="51">
        <v>14</v>
      </c>
      <c r="F219" s="51" t="s">
        <v>116</v>
      </c>
      <c r="T219" s="51"/>
    </row>
    <row r="220" spans="2:20" ht="14" x14ac:dyDescent="0.3">
      <c r="B220" s="67">
        <v>42678</v>
      </c>
      <c r="C220" s="51">
        <v>347.8</v>
      </c>
      <c r="D220" s="51">
        <v>335.8</v>
      </c>
      <c r="E220" s="51">
        <v>12</v>
      </c>
      <c r="F220" s="51" t="s">
        <v>116</v>
      </c>
      <c r="T220" s="51"/>
    </row>
    <row r="221" spans="2:20" ht="14" x14ac:dyDescent="0.3">
      <c r="B221" s="67">
        <v>42679</v>
      </c>
      <c r="C221" s="51">
        <v>355</v>
      </c>
      <c r="D221" s="51">
        <v>342.2</v>
      </c>
      <c r="E221" s="51">
        <v>12.8</v>
      </c>
      <c r="F221" s="51" t="s">
        <v>116</v>
      </c>
      <c r="T221" s="51"/>
    </row>
    <row r="222" spans="2:20" ht="14" x14ac:dyDescent="0.3">
      <c r="B222" s="67">
        <v>42680</v>
      </c>
      <c r="C222" s="51">
        <v>353</v>
      </c>
      <c r="D222" s="51">
        <v>336.9</v>
      </c>
      <c r="E222" s="51">
        <v>16.100000000000001</v>
      </c>
      <c r="F222" s="51" t="s">
        <v>116</v>
      </c>
      <c r="T222" s="51"/>
    </row>
    <row r="223" spans="2:20" ht="14" x14ac:dyDescent="0.3">
      <c r="B223" s="67">
        <v>42681</v>
      </c>
      <c r="C223" s="51">
        <v>348.4</v>
      </c>
      <c r="D223" s="51">
        <v>337.6</v>
      </c>
      <c r="E223" s="51">
        <v>10.8</v>
      </c>
      <c r="F223" s="51" t="s">
        <v>116</v>
      </c>
      <c r="T223" s="51"/>
    </row>
    <row r="224" spans="2:20" ht="14" x14ac:dyDescent="0.3">
      <c r="B224" s="67">
        <v>42682</v>
      </c>
      <c r="C224" s="51">
        <v>346.8</v>
      </c>
      <c r="D224" s="51">
        <v>335.3</v>
      </c>
      <c r="E224" s="51">
        <v>11.5</v>
      </c>
      <c r="F224" s="51" t="s">
        <v>116</v>
      </c>
      <c r="T224" s="51"/>
    </row>
    <row r="225" spans="2:20" ht="14" x14ac:dyDescent="0.3">
      <c r="B225" s="67">
        <v>42683</v>
      </c>
      <c r="C225" s="51">
        <v>346.6</v>
      </c>
      <c r="D225" s="51">
        <v>336.7</v>
      </c>
      <c r="E225" s="51">
        <v>9.9</v>
      </c>
      <c r="F225" s="51" t="s">
        <v>116</v>
      </c>
      <c r="T225" s="51"/>
    </row>
    <row r="226" spans="2:20" ht="14" x14ac:dyDescent="0.3">
      <c r="B226" s="67">
        <v>42684</v>
      </c>
      <c r="C226" s="51">
        <v>355.2</v>
      </c>
      <c r="D226" s="51">
        <v>344.6</v>
      </c>
      <c r="E226" s="51">
        <v>10.6</v>
      </c>
      <c r="F226" s="51" t="s">
        <v>116</v>
      </c>
      <c r="T226" s="51"/>
    </row>
    <row r="227" spans="2:20" ht="14" x14ac:dyDescent="0.3">
      <c r="B227" s="67">
        <v>42685</v>
      </c>
      <c r="C227" s="51">
        <v>347.3</v>
      </c>
      <c r="D227" s="51">
        <v>335.2</v>
      </c>
      <c r="E227" s="51">
        <v>12.1</v>
      </c>
      <c r="F227" s="51" t="s">
        <v>116</v>
      </c>
      <c r="T227" s="51"/>
    </row>
    <row r="228" spans="2:20" ht="14" x14ac:dyDescent="0.3">
      <c r="B228" s="67">
        <v>42686</v>
      </c>
      <c r="C228" s="51">
        <v>350.8</v>
      </c>
      <c r="D228" s="51">
        <v>334.3</v>
      </c>
      <c r="E228" s="51">
        <v>16.600000000000001</v>
      </c>
      <c r="F228" s="51" t="s">
        <v>116</v>
      </c>
      <c r="T228" s="51"/>
    </row>
    <row r="229" spans="2:20" ht="14" x14ac:dyDescent="0.3">
      <c r="B229" s="67">
        <v>42687</v>
      </c>
      <c r="C229" s="51">
        <v>350.9</v>
      </c>
      <c r="D229" s="51">
        <v>339.4</v>
      </c>
      <c r="E229" s="51">
        <v>11.5</v>
      </c>
      <c r="F229" s="51" t="s">
        <v>116</v>
      </c>
      <c r="T229" s="51"/>
    </row>
    <row r="230" spans="2:20" ht="14" x14ac:dyDescent="0.3">
      <c r="B230" s="67">
        <v>42688</v>
      </c>
      <c r="C230" s="51">
        <v>354</v>
      </c>
      <c r="D230" s="51">
        <v>337.1</v>
      </c>
      <c r="E230" s="51">
        <v>16.899999999999999</v>
      </c>
      <c r="F230" s="51" t="s">
        <v>116</v>
      </c>
      <c r="T230" s="51"/>
    </row>
    <row r="231" spans="2:20" ht="14" x14ac:dyDescent="0.3">
      <c r="B231" s="67">
        <v>42689</v>
      </c>
      <c r="C231" s="51">
        <v>356.1</v>
      </c>
      <c r="D231" s="51">
        <v>344.6</v>
      </c>
      <c r="E231" s="51">
        <v>11.5</v>
      </c>
      <c r="F231" s="51" t="s">
        <v>116</v>
      </c>
      <c r="T231" s="51"/>
    </row>
    <row r="232" spans="2:20" ht="14" x14ac:dyDescent="0.3">
      <c r="B232" s="67">
        <v>42690</v>
      </c>
      <c r="C232" s="51">
        <v>360.7</v>
      </c>
      <c r="D232" s="51">
        <v>345.6</v>
      </c>
      <c r="E232" s="51">
        <v>15.2</v>
      </c>
      <c r="F232" s="51" t="s">
        <v>116</v>
      </c>
      <c r="T232" s="51"/>
    </row>
    <row r="233" spans="2:20" ht="14" x14ac:dyDescent="0.3">
      <c r="B233" s="67">
        <v>42691</v>
      </c>
      <c r="C233" s="51">
        <v>355.3</v>
      </c>
      <c r="D233" s="51">
        <v>338.9</v>
      </c>
      <c r="E233" s="51">
        <v>16.399999999999999</v>
      </c>
      <c r="F233" s="51" t="s">
        <v>116</v>
      </c>
      <c r="T233" s="51"/>
    </row>
    <row r="234" spans="2:20" ht="14" x14ac:dyDescent="0.3">
      <c r="B234" s="67">
        <v>42692</v>
      </c>
      <c r="C234" s="51">
        <v>351.1</v>
      </c>
      <c r="D234" s="51">
        <v>332.1</v>
      </c>
      <c r="E234" s="51">
        <v>19</v>
      </c>
      <c r="F234" s="51" t="s">
        <v>116</v>
      </c>
      <c r="T234" s="51"/>
    </row>
    <row r="235" spans="2:20" ht="14" x14ac:dyDescent="0.3">
      <c r="B235" s="67">
        <v>42693</v>
      </c>
      <c r="C235" s="51">
        <v>355</v>
      </c>
      <c r="D235" s="51">
        <v>334.7</v>
      </c>
      <c r="E235" s="51">
        <v>20.3</v>
      </c>
      <c r="F235" s="51" t="s">
        <v>116</v>
      </c>
      <c r="T235" s="51"/>
    </row>
    <row r="236" spans="2:20" ht="14" x14ac:dyDescent="0.3">
      <c r="B236" s="67">
        <v>42694</v>
      </c>
      <c r="C236" s="51">
        <v>354.9</v>
      </c>
      <c r="D236" s="51">
        <v>328.1</v>
      </c>
      <c r="E236" s="51">
        <v>26.8</v>
      </c>
      <c r="F236" s="51" t="s">
        <v>116</v>
      </c>
      <c r="T236" s="51"/>
    </row>
    <row r="237" spans="2:20" ht="14" x14ac:dyDescent="0.3">
      <c r="B237" s="67">
        <v>42695</v>
      </c>
      <c r="C237" s="51">
        <v>352.5</v>
      </c>
      <c r="D237" s="51">
        <v>333.4</v>
      </c>
      <c r="E237" s="51">
        <v>19.100000000000001</v>
      </c>
      <c r="F237" s="51" t="s">
        <v>116</v>
      </c>
      <c r="T237" s="51"/>
    </row>
    <row r="238" spans="2:20" ht="14" x14ac:dyDescent="0.3">
      <c r="B238" s="67">
        <v>42696</v>
      </c>
      <c r="C238" s="51">
        <v>347.9</v>
      </c>
      <c r="D238" s="51">
        <v>338</v>
      </c>
      <c r="E238" s="51">
        <v>9.9</v>
      </c>
      <c r="F238" s="51" t="s">
        <v>116</v>
      </c>
      <c r="T238" s="51"/>
    </row>
    <row r="239" spans="2:20" ht="14" x14ac:dyDescent="0.3">
      <c r="B239" s="67">
        <v>42697</v>
      </c>
      <c r="C239" s="51">
        <v>348.7</v>
      </c>
      <c r="D239" s="51">
        <v>335.1</v>
      </c>
      <c r="E239" s="51">
        <v>13.6</v>
      </c>
      <c r="F239" s="51" t="s">
        <v>116</v>
      </c>
      <c r="T239" s="51"/>
    </row>
    <row r="240" spans="2:20" ht="14" x14ac:dyDescent="0.3">
      <c r="B240" s="67">
        <v>42698</v>
      </c>
      <c r="C240" s="51">
        <v>350</v>
      </c>
      <c r="D240" s="51">
        <v>327.9</v>
      </c>
      <c r="E240" s="51">
        <v>22.1</v>
      </c>
      <c r="F240" s="51" t="s">
        <v>116</v>
      </c>
      <c r="T240" s="51"/>
    </row>
    <row r="241" spans="2:20" ht="14" x14ac:dyDescent="0.3">
      <c r="B241" s="67">
        <v>42699</v>
      </c>
      <c r="C241" s="51">
        <v>347.5</v>
      </c>
      <c r="D241" s="51">
        <v>325.10000000000002</v>
      </c>
      <c r="E241" s="51">
        <v>22.4</v>
      </c>
      <c r="F241" s="51" t="s">
        <v>116</v>
      </c>
      <c r="T241" s="51"/>
    </row>
    <row r="242" spans="2:20" ht="14" x14ac:dyDescent="0.3">
      <c r="B242" s="67">
        <v>42700</v>
      </c>
      <c r="C242" s="51">
        <v>350.6</v>
      </c>
      <c r="D242" s="51">
        <v>327.5</v>
      </c>
      <c r="E242" s="51">
        <v>23.1</v>
      </c>
      <c r="F242" s="51" t="s">
        <v>116</v>
      </c>
      <c r="T242" s="51"/>
    </row>
    <row r="243" spans="2:20" ht="14" x14ac:dyDescent="0.3">
      <c r="B243" s="67">
        <v>42701</v>
      </c>
      <c r="C243" s="51">
        <v>351.6</v>
      </c>
      <c r="D243" s="51">
        <v>339</v>
      </c>
      <c r="E243" s="51">
        <v>12.6</v>
      </c>
      <c r="F243" s="51" t="s">
        <v>116</v>
      </c>
      <c r="T243" s="51"/>
    </row>
    <row r="244" spans="2:20" ht="14" x14ac:dyDescent="0.3">
      <c r="B244" s="67">
        <v>42702</v>
      </c>
      <c r="C244" s="51">
        <v>350.3</v>
      </c>
      <c r="D244" s="51">
        <v>333.2</v>
      </c>
      <c r="E244" s="51">
        <v>17.2</v>
      </c>
      <c r="F244" s="51" t="s">
        <v>116</v>
      </c>
      <c r="T244" s="51"/>
    </row>
    <row r="245" spans="2:20" ht="14" x14ac:dyDescent="0.3">
      <c r="B245" s="67">
        <v>42703</v>
      </c>
      <c r="C245" s="51">
        <v>346.1</v>
      </c>
      <c r="D245" s="51">
        <v>329.5</v>
      </c>
      <c r="E245" s="51">
        <v>16.600000000000001</v>
      </c>
      <c r="F245" s="51" t="s">
        <v>116</v>
      </c>
      <c r="T245" s="51"/>
    </row>
    <row r="246" spans="2:20" ht="14" x14ac:dyDescent="0.3">
      <c r="B246" s="67">
        <v>42704</v>
      </c>
      <c r="C246" s="51">
        <v>344.2</v>
      </c>
      <c r="D246" s="51">
        <v>328.9</v>
      </c>
      <c r="E246" s="51">
        <v>15.4</v>
      </c>
      <c r="F246" s="51" t="s">
        <v>116</v>
      </c>
      <c r="T246" s="51"/>
    </row>
    <row r="247" spans="2:20" ht="14" x14ac:dyDescent="0.3">
      <c r="B247" s="67">
        <v>42705</v>
      </c>
      <c r="C247" s="51">
        <v>344.1</v>
      </c>
      <c r="D247" s="51">
        <v>333.1</v>
      </c>
      <c r="E247" s="51">
        <v>11.1</v>
      </c>
      <c r="F247" s="51" t="s">
        <v>116</v>
      </c>
      <c r="T247" s="51"/>
    </row>
    <row r="248" spans="2:20" ht="14" x14ac:dyDescent="0.3">
      <c r="B248" s="67">
        <v>42706</v>
      </c>
      <c r="C248" s="51">
        <v>346.2</v>
      </c>
      <c r="D248" s="51">
        <v>331.6</v>
      </c>
      <c r="E248" s="51">
        <v>14.5</v>
      </c>
      <c r="F248" s="51" t="s">
        <v>116</v>
      </c>
      <c r="T248" s="51"/>
    </row>
    <row r="249" spans="2:20" ht="14" x14ac:dyDescent="0.3">
      <c r="B249" s="67">
        <v>42707</v>
      </c>
      <c r="C249" s="51">
        <v>348.8</v>
      </c>
      <c r="D249" s="51">
        <v>339</v>
      </c>
      <c r="E249" s="51">
        <v>9.8000000000000007</v>
      </c>
      <c r="F249" s="51" t="s">
        <v>116</v>
      </c>
      <c r="T249" s="51"/>
    </row>
    <row r="250" spans="2:20" ht="14" x14ac:dyDescent="0.3">
      <c r="B250" s="67">
        <v>42708</v>
      </c>
      <c r="C250" s="51">
        <v>351.7</v>
      </c>
      <c r="D250" s="51">
        <v>340.6</v>
      </c>
      <c r="E250" s="51">
        <v>11.2</v>
      </c>
      <c r="F250" s="51" t="s">
        <v>116</v>
      </c>
      <c r="T250" s="51"/>
    </row>
    <row r="251" spans="2:20" ht="14" x14ac:dyDescent="0.3">
      <c r="B251" s="67">
        <v>42709</v>
      </c>
      <c r="C251" s="51">
        <v>346.2</v>
      </c>
      <c r="D251" s="51">
        <v>324.3</v>
      </c>
      <c r="E251" s="51">
        <v>21.9</v>
      </c>
      <c r="F251" s="51" t="s">
        <v>116</v>
      </c>
      <c r="T251" s="51"/>
    </row>
    <row r="252" spans="2:20" ht="14" x14ac:dyDescent="0.3">
      <c r="B252" s="67">
        <v>42710</v>
      </c>
      <c r="C252" s="51">
        <v>345.8</v>
      </c>
      <c r="D252" s="51">
        <v>329</v>
      </c>
      <c r="E252" s="51">
        <v>16.8</v>
      </c>
      <c r="F252" s="51" t="s">
        <v>116</v>
      </c>
      <c r="T252" s="51"/>
    </row>
    <row r="253" spans="2:20" ht="14" x14ac:dyDescent="0.3">
      <c r="B253" s="67">
        <v>42711</v>
      </c>
      <c r="C253" s="51">
        <v>346.1</v>
      </c>
      <c r="D253" s="51">
        <v>335</v>
      </c>
      <c r="E253" s="51">
        <v>11.1</v>
      </c>
      <c r="F253" s="51" t="s">
        <v>116</v>
      </c>
      <c r="T253" s="51"/>
    </row>
    <row r="254" spans="2:20" ht="14" x14ac:dyDescent="0.3">
      <c r="B254" s="67">
        <v>42712</v>
      </c>
      <c r="C254" s="51">
        <v>349.2</v>
      </c>
      <c r="D254" s="51">
        <v>335.1</v>
      </c>
      <c r="E254" s="51">
        <v>14.1</v>
      </c>
      <c r="F254" s="51" t="s">
        <v>116</v>
      </c>
      <c r="T254" s="51"/>
    </row>
    <row r="255" spans="2:20" ht="14" x14ac:dyDescent="0.3">
      <c r="B255" s="67">
        <v>42713</v>
      </c>
      <c r="C255" s="51">
        <v>348.6</v>
      </c>
      <c r="D255" s="51">
        <v>332.7</v>
      </c>
      <c r="E255" s="51">
        <v>15.9</v>
      </c>
      <c r="F255" s="51" t="s">
        <v>116</v>
      </c>
      <c r="T255" s="51"/>
    </row>
    <row r="256" spans="2:20" ht="14" x14ac:dyDescent="0.3">
      <c r="B256" s="67">
        <v>42714</v>
      </c>
      <c r="C256" s="51">
        <v>351.9</v>
      </c>
      <c r="D256" s="51">
        <v>335.5</v>
      </c>
      <c r="E256" s="51">
        <v>16.399999999999999</v>
      </c>
      <c r="F256" s="51" t="s">
        <v>116</v>
      </c>
      <c r="T256" s="51"/>
    </row>
    <row r="257" spans="2:20" ht="14" x14ac:dyDescent="0.3">
      <c r="B257" s="67">
        <v>42715</v>
      </c>
      <c r="C257" s="51">
        <v>353.2</v>
      </c>
      <c r="D257" s="51">
        <v>334.4</v>
      </c>
      <c r="E257" s="51">
        <v>18.8</v>
      </c>
      <c r="F257" s="51" t="s">
        <v>116</v>
      </c>
      <c r="T257" s="51"/>
    </row>
    <row r="258" spans="2:20" ht="14" x14ac:dyDescent="0.3">
      <c r="B258" s="67">
        <v>42716</v>
      </c>
      <c r="C258" s="51">
        <v>350.7</v>
      </c>
      <c r="D258" s="51">
        <v>326.3</v>
      </c>
      <c r="E258" s="51">
        <v>24.4</v>
      </c>
      <c r="F258" s="51" t="s">
        <v>116</v>
      </c>
      <c r="T258" s="51"/>
    </row>
    <row r="259" spans="2:20" ht="14" x14ac:dyDescent="0.3">
      <c r="B259" s="67">
        <v>42717</v>
      </c>
      <c r="C259" s="51">
        <v>354.1</v>
      </c>
      <c r="D259" s="51">
        <v>339.8</v>
      </c>
      <c r="E259" s="51">
        <v>14.4</v>
      </c>
      <c r="F259" s="51" t="s">
        <v>116</v>
      </c>
      <c r="T259" s="51"/>
    </row>
    <row r="260" spans="2:20" ht="14" x14ac:dyDescent="0.3">
      <c r="B260" s="67">
        <v>42718</v>
      </c>
      <c r="C260" s="51">
        <v>357.8</v>
      </c>
      <c r="D260" s="51">
        <v>340.7</v>
      </c>
      <c r="E260" s="51">
        <v>17</v>
      </c>
      <c r="F260" s="51" t="s">
        <v>116</v>
      </c>
      <c r="T260" s="51"/>
    </row>
    <row r="261" spans="2:20" ht="14" x14ac:dyDescent="0.3">
      <c r="B261" s="67">
        <v>42719</v>
      </c>
      <c r="C261" s="51">
        <v>359.7</v>
      </c>
      <c r="D261" s="51">
        <v>340.1</v>
      </c>
      <c r="E261" s="51">
        <v>19.600000000000001</v>
      </c>
      <c r="F261" s="51" t="s">
        <v>116</v>
      </c>
      <c r="T261" s="51"/>
    </row>
    <row r="262" spans="2:20" ht="14" x14ac:dyDescent="0.3">
      <c r="B262" s="67">
        <v>42720</v>
      </c>
      <c r="C262" s="51">
        <v>359.4</v>
      </c>
      <c r="D262" s="51">
        <v>341.6</v>
      </c>
      <c r="E262" s="51">
        <v>17.899999999999999</v>
      </c>
      <c r="F262" s="51" t="s">
        <v>116</v>
      </c>
      <c r="T262" s="51"/>
    </row>
    <row r="263" spans="2:20" ht="14" x14ac:dyDescent="0.3">
      <c r="B263" s="67">
        <v>42721</v>
      </c>
      <c r="C263" s="51">
        <v>361.5</v>
      </c>
      <c r="D263" s="51">
        <v>349.4</v>
      </c>
      <c r="E263" s="51">
        <v>12.1</v>
      </c>
      <c r="F263" s="51" t="s">
        <v>116</v>
      </c>
      <c r="T263" s="51"/>
    </row>
    <row r="264" spans="2:20" ht="14" x14ac:dyDescent="0.3">
      <c r="B264" s="67">
        <v>42722</v>
      </c>
      <c r="C264" s="51">
        <v>360</v>
      </c>
      <c r="D264" s="51">
        <v>348.5</v>
      </c>
      <c r="E264" s="51">
        <v>11.5</v>
      </c>
      <c r="F264" s="51" t="s">
        <v>116</v>
      </c>
      <c r="T264" s="51"/>
    </row>
    <row r="265" spans="2:20" ht="14" x14ac:dyDescent="0.3">
      <c r="B265" s="67">
        <v>42723</v>
      </c>
      <c r="C265" s="51">
        <v>358.2</v>
      </c>
      <c r="D265" s="51">
        <v>342</v>
      </c>
      <c r="E265" s="51">
        <v>16.2</v>
      </c>
      <c r="F265" s="51" t="s">
        <v>116</v>
      </c>
      <c r="T265" s="51"/>
    </row>
    <row r="266" spans="2:20" ht="14" x14ac:dyDescent="0.3">
      <c r="B266" s="67">
        <v>42724</v>
      </c>
      <c r="C266" s="51">
        <v>356.7</v>
      </c>
      <c r="D266" s="51">
        <v>342.8</v>
      </c>
      <c r="E266" s="51">
        <v>13.9</v>
      </c>
      <c r="F266" s="51" t="s">
        <v>116</v>
      </c>
      <c r="T266" s="51"/>
    </row>
    <row r="267" spans="2:20" ht="14" x14ac:dyDescent="0.3">
      <c r="B267" s="67">
        <v>42725</v>
      </c>
      <c r="C267" s="51">
        <v>356</v>
      </c>
      <c r="D267" s="51">
        <v>338.9</v>
      </c>
      <c r="E267" s="51">
        <v>17.100000000000001</v>
      </c>
      <c r="F267" s="51" t="s">
        <v>116</v>
      </c>
      <c r="T267" s="51"/>
    </row>
    <row r="268" spans="2:20" ht="14" x14ac:dyDescent="0.3">
      <c r="B268" s="67">
        <v>42726</v>
      </c>
      <c r="C268" s="51">
        <v>355.9</v>
      </c>
      <c r="D268" s="51">
        <v>341</v>
      </c>
      <c r="E268" s="51">
        <v>14.9</v>
      </c>
      <c r="F268" s="51" t="s">
        <v>116</v>
      </c>
      <c r="T268" s="51"/>
    </row>
    <row r="269" spans="2:20" ht="14" x14ac:dyDescent="0.3">
      <c r="B269" s="67">
        <v>42727</v>
      </c>
      <c r="C269" s="51">
        <v>359</v>
      </c>
      <c r="D269" s="51">
        <v>343.3</v>
      </c>
      <c r="E269" s="51">
        <v>15.7</v>
      </c>
      <c r="F269" s="51" t="s">
        <v>116</v>
      </c>
      <c r="T269" s="51"/>
    </row>
    <row r="270" spans="2:20" ht="14" x14ac:dyDescent="0.3">
      <c r="B270" s="67">
        <v>42728</v>
      </c>
      <c r="C270" s="51">
        <v>359</v>
      </c>
      <c r="D270" s="51">
        <v>337.3</v>
      </c>
      <c r="E270" s="51">
        <v>21.7</v>
      </c>
      <c r="F270" s="51" t="s">
        <v>116</v>
      </c>
      <c r="T270" s="51"/>
    </row>
    <row r="271" spans="2:20" ht="14" x14ac:dyDescent="0.3">
      <c r="B271" s="67">
        <v>42729</v>
      </c>
      <c r="C271" s="51">
        <v>364.6</v>
      </c>
      <c r="D271" s="51">
        <v>355.3</v>
      </c>
      <c r="E271" s="51">
        <v>9.1999999999999993</v>
      </c>
      <c r="F271" s="51" t="s">
        <v>116</v>
      </c>
      <c r="T271" s="51"/>
    </row>
    <row r="272" spans="2:20" ht="14" x14ac:dyDescent="0.3">
      <c r="B272" s="67">
        <v>42730</v>
      </c>
      <c r="C272" s="51">
        <v>360.9</v>
      </c>
      <c r="D272" s="51">
        <v>338.3</v>
      </c>
      <c r="E272" s="51">
        <v>22.7</v>
      </c>
      <c r="F272" s="51" t="s">
        <v>116</v>
      </c>
      <c r="T272" s="51"/>
    </row>
    <row r="273" spans="2:20" ht="14" x14ac:dyDescent="0.3">
      <c r="B273" s="67">
        <v>42731</v>
      </c>
      <c r="C273" s="51">
        <v>352.7</v>
      </c>
      <c r="D273" s="51">
        <v>330.2</v>
      </c>
      <c r="E273" s="51">
        <v>22.5</v>
      </c>
      <c r="F273" s="51" t="s">
        <v>116</v>
      </c>
      <c r="T273" s="51"/>
    </row>
    <row r="274" spans="2:20" ht="14" x14ac:dyDescent="0.3">
      <c r="B274" s="67">
        <v>42732</v>
      </c>
      <c r="C274" s="51">
        <v>352.4</v>
      </c>
      <c r="D274" s="51">
        <v>328.3</v>
      </c>
      <c r="E274" s="51">
        <v>24.1</v>
      </c>
      <c r="F274" s="51" t="s">
        <v>116</v>
      </c>
      <c r="T274" s="51"/>
    </row>
    <row r="275" spans="2:20" ht="14" x14ac:dyDescent="0.3">
      <c r="B275" s="67">
        <v>42733</v>
      </c>
      <c r="C275" s="51">
        <v>349.8</v>
      </c>
      <c r="D275" s="51">
        <v>332.4</v>
      </c>
      <c r="E275" s="51">
        <v>17.399999999999999</v>
      </c>
      <c r="F275" s="51" t="s">
        <v>116</v>
      </c>
      <c r="T275" s="51"/>
    </row>
    <row r="276" spans="2:20" ht="14" x14ac:dyDescent="0.3">
      <c r="B276" s="67">
        <v>42734</v>
      </c>
      <c r="C276" s="51">
        <v>349.7</v>
      </c>
      <c r="D276" s="51">
        <v>331.1</v>
      </c>
      <c r="E276" s="51">
        <v>18.600000000000001</v>
      </c>
      <c r="F276" s="51" t="s">
        <v>116</v>
      </c>
      <c r="T276" s="51"/>
    </row>
    <row r="277" spans="2:20" ht="14" x14ac:dyDescent="0.3">
      <c r="B277" s="67">
        <v>42735</v>
      </c>
      <c r="C277" s="51">
        <v>353.6</v>
      </c>
      <c r="D277" s="51">
        <v>338.1</v>
      </c>
      <c r="E277" s="51">
        <v>15.5</v>
      </c>
      <c r="F277" s="51" t="s">
        <v>116</v>
      </c>
      <c r="T277" s="51"/>
    </row>
    <row r="278" spans="2:20" ht="14" x14ac:dyDescent="0.3">
      <c r="B278" s="67">
        <v>42736</v>
      </c>
      <c r="C278" s="51">
        <v>356.1</v>
      </c>
      <c r="D278" s="51">
        <v>338.7</v>
      </c>
      <c r="E278" s="51">
        <v>17.3</v>
      </c>
      <c r="F278" s="51" t="s">
        <v>116</v>
      </c>
      <c r="T278" s="51"/>
    </row>
    <row r="279" spans="2:20" ht="14" x14ac:dyDescent="0.3">
      <c r="B279" s="67">
        <v>42737</v>
      </c>
      <c r="C279" s="51">
        <v>354.8</v>
      </c>
      <c r="D279" s="51">
        <v>331.8</v>
      </c>
      <c r="E279" s="51">
        <v>23</v>
      </c>
      <c r="F279" s="51" t="s">
        <v>116</v>
      </c>
      <c r="T279" s="51"/>
    </row>
    <row r="280" spans="2:20" ht="14" x14ac:dyDescent="0.3">
      <c r="B280" s="67">
        <v>42738</v>
      </c>
      <c r="C280" s="51">
        <v>353</v>
      </c>
      <c r="D280" s="51">
        <v>333.5</v>
      </c>
      <c r="E280" s="51">
        <v>19.5</v>
      </c>
      <c r="F280" s="51" t="s">
        <v>116</v>
      </c>
      <c r="T280" s="51"/>
    </row>
    <row r="281" spans="2:20" ht="14" x14ac:dyDescent="0.3">
      <c r="B281" s="67">
        <v>42739</v>
      </c>
      <c r="C281" s="51">
        <v>347</v>
      </c>
      <c r="D281" s="51">
        <v>331.4</v>
      </c>
      <c r="E281" s="51">
        <v>15.6</v>
      </c>
      <c r="F281" s="51" t="s">
        <v>116</v>
      </c>
      <c r="T281" s="51"/>
    </row>
    <row r="282" spans="2:20" ht="14" x14ac:dyDescent="0.3">
      <c r="B282" s="67">
        <v>42740</v>
      </c>
      <c r="C282" s="51">
        <v>346.9</v>
      </c>
      <c r="D282" s="51">
        <v>332.6</v>
      </c>
      <c r="E282" s="51">
        <v>14.3</v>
      </c>
      <c r="F282" s="51" t="s">
        <v>116</v>
      </c>
      <c r="T282" s="51"/>
    </row>
    <row r="283" spans="2:20" ht="14" x14ac:dyDescent="0.3">
      <c r="B283" s="67">
        <v>42741</v>
      </c>
      <c r="C283" s="51">
        <v>344.9</v>
      </c>
      <c r="D283" s="51">
        <v>324.89999999999998</v>
      </c>
      <c r="E283" s="51">
        <v>20</v>
      </c>
      <c r="F283" s="51" t="s">
        <v>116</v>
      </c>
      <c r="T283" s="51"/>
    </row>
    <row r="284" spans="2:20" ht="14" x14ac:dyDescent="0.3">
      <c r="B284" s="67">
        <v>42742</v>
      </c>
      <c r="C284" s="51">
        <v>348.3</v>
      </c>
      <c r="D284" s="51">
        <v>333.5</v>
      </c>
      <c r="E284" s="51">
        <v>14.8</v>
      </c>
      <c r="F284" s="51" t="s">
        <v>116</v>
      </c>
      <c r="T284" s="51"/>
    </row>
    <row r="285" spans="2:20" ht="14" x14ac:dyDescent="0.3">
      <c r="B285" s="67">
        <v>42743</v>
      </c>
      <c r="C285" s="51">
        <v>351.6</v>
      </c>
      <c r="D285" s="51">
        <v>329.3</v>
      </c>
      <c r="E285" s="51">
        <v>22.4</v>
      </c>
      <c r="F285" s="51" t="s">
        <v>116</v>
      </c>
      <c r="T285" s="51"/>
    </row>
    <row r="286" spans="2:20" ht="14" x14ac:dyDescent="0.3">
      <c r="B286" s="67">
        <v>42744</v>
      </c>
      <c r="C286" s="51">
        <v>353.1</v>
      </c>
      <c r="D286" s="51">
        <v>335.1</v>
      </c>
      <c r="E286" s="51">
        <v>18</v>
      </c>
      <c r="F286" s="51" t="s">
        <v>116</v>
      </c>
      <c r="T286" s="51"/>
    </row>
    <row r="287" spans="2:20" ht="14" x14ac:dyDescent="0.3">
      <c r="B287" s="67">
        <v>42745</v>
      </c>
      <c r="C287" s="51">
        <v>351.4</v>
      </c>
      <c r="D287" s="51">
        <v>328.9</v>
      </c>
      <c r="E287" s="51">
        <v>22.5</v>
      </c>
      <c r="F287" s="51" t="s">
        <v>116</v>
      </c>
      <c r="T287" s="51"/>
    </row>
    <row r="288" spans="2:20" ht="14" x14ac:dyDescent="0.3">
      <c r="B288" s="67">
        <v>42746</v>
      </c>
      <c r="C288" s="51">
        <v>354.8</v>
      </c>
      <c r="D288" s="51">
        <v>332.2</v>
      </c>
      <c r="E288" s="51">
        <v>22.5</v>
      </c>
      <c r="F288" s="51" t="s">
        <v>116</v>
      </c>
      <c r="T288" s="51"/>
    </row>
    <row r="289" spans="2:20" ht="14" x14ac:dyDescent="0.3">
      <c r="B289" s="67">
        <v>42747</v>
      </c>
      <c r="C289" s="51">
        <v>346.8</v>
      </c>
      <c r="D289" s="51">
        <v>328</v>
      </c>
      <c r="E289" s="51">
        <v>18.899999999999999</v>
      </c>
      <c r="F289" s="51" t="s">
        <v>116</v>
      </c>
      <c r="T289" s="51"/>
    </row>
    <row r="290" spans="2:20" ht="14" x14ac:dyDescent="0.3">
      <c r="B290" s="67">
        <v>42748</v>
      </c>
      <c r="C290" s="51">
        <v>349.3</v>
      </c>
      <c r="D290" s="51">
        <v>337</v>
      </c>
      <c r="E290" s="51">
        <v>12.3</v>
      </c>
      <c r="F290" s="51" t="s">
        <v>116</v>
      </c>
      <c r="T290" s="51"/>
    </row>
    <row r="291" spans="2:20" ht="14" x14ac:dyDescent="0.3">
      <c r="B291" s="67">
        <v>42749</v>
      </c>
      <c r="C291" s="51">
        <v>353.5</v>
      </c>
      <c r="D291" s="51">
        <v>329.2</v>
      </c>
      <c r="E291" s="51">
        <v>24.3</v>
      </c>
      <c r="F291" s="51" t="s">
        <v>116</v>
      </c>
      <c r="T291" s="51"/>
    </row>
    <row r="292" spans="2:20" ht="14" x14ac:dyDescent="0.3">
      <c r="B292" s="67">
        <v>42750</v>
      </c>
      <c r="C292" s="51">
        <v>357.8</v>
      </c>
      <c r="D292" s="51">
        <v>339.4</v>
      </c>
      <c r="E292" s="51">
        <v>18.399999999999999</v>
      </c>
      <c r="F292" s="51" t="s">
        <v>116</v>
      </c>
      <c r="T292" s="51"/>
    </row>
    <row r="293" spans="2:20" ht="14" x14ac:dyDescent="0.3">
      <c r="B293" s="67">
        <v>42751</v>
      </c>
      <c r="C293" s="51">
        <v>355</v>
      </c>
      <c r="D293" s="51">
        <v>340.3</v>
      </c>
      <c r="E293" s="51">
        <v>14.7</v>
      </c>
      <c r="F293" s="51" t="s">
        <v>116</v>
      </c>
      <c r="T293" s="51"/>
    </row>
    <row r="294" spans="2:20" ht="14" x14ac:dyDescent="0.3">
      <c r="B294" s="67">
        <v>42752</v>
      </c>
      <c r="C294" s="51">
        <v>353.9</v>
      </c>
      <c r="D294" s="51">
        <v>327.2</v>
      </c>
      <c r="E294" s="51">
        <v>26.6</v>
      </c>
      <c r="F294" s="51" t="s">
        <v>116</v>
      </c>
      <c r="T294" s="51"/>
    </row>
    <row r="295" spans="2:20" ht="14" x14ac:dyDescent="0.3">
      <c r="B295" s="67">
        <v>42753</v>
      </c>
      <c r="C295" s="51">
        <v>354.8</v>
      </c>
      <c r="D295" s="51">
        <v>336.6</v>
      </c>
      <c r="E295" s="51">
        <v>18.2</v>
      </c>
      <c r="F295" s="51" t="s">
        <v>116</v>
      </c>
      <c r="T295" s="51"/>
    </row>
    <row r="296" spans="2:20" ht="14" x14ac:dyDescent="0.3">
      <c r="B296" s="67">
        <v>42754</v>
      </c>
      <c r="C296" s="51">
        <v>354.8</v>
      </c>
      <c r="D296" s="51">
        <v>336.6</v>
      </c>
      <c r="E296" s="51">
        <v>18.2</v>
      </c>
      <c r="F296" s="51" t="s">
        <v>116</v>
      </c>
      <c r="T296" s="51"/>
    </row>
    <row r="297" spans="2:20" ht="14" x14ac:dyDescent="0.3">
      <c r="B297" s="67">
        <v>42755</v>
      </c>
      <c r="C297" s="51">
        <v>351.3</v>
      </c>
      <c r="D297" s="51">
        <v>330.1</v>
      </c>
      <c r="E297" s="51">
        <v>21.2</v>
      </c>
      <c r="F297" s="51" t="s">
        <v>116</v>
      </c>
      <c r="T297" s="51"/>
    </row>
    <row r="298" spans="2:20" ht="14" x14ac:dyDescent="0.3">
      <c r="B298" s="67">
        <v>42756</v>
      </c>
      <c r="C298" s="51">
        <v>352.8</v>
      </c>
      <c r="D298" s="51">
        <v>334.7</v>
      </c>
      <c r="E298" s="51">
        <v>18.100000000000001</v>
      </c>
      <c r="F298" s="51" t="s">
        <v>116</v>
      </c>
      <c r="T298" s="51"/>
    </row>
    <row r="299" spans="2:20" ht="14" x14ac:dyDescent="0.3">
      <c r="B299" s="67">
        <v>42757</v>
      </c>
      <c r="C299" s="51">
        <v>352.9</v>
      </c>
      <c r="D299" s="51">
        <v>332.9</v>
      </c>
      <c r="E299" s="51">
        <v>20.100000000000001</v>
      </c>
      <c r="F299" s="51" t="s">
        <v>116</v>
      </c>
      <c r="T299" s="51"/>
    </row>
    <row r="300" spans="2:20" ht="14" x14ac:dyDescent="0.3">
      <c r="B300" s="67">
        <v>42758</v>
      </c>
      <c r="C300" s="51">
        <v>350.3</v>
      </c>
      <c r="D300" s="51">
        <v>331.4</v>
      </c>
      <c r="E300" s="51">
        <v>18.899999999999999</v>
      </c>
      <c r="F300" s="51" t="s">
        <v>116</v>
      </c>
      <c r="T300" s="51"/>
    </row>
    <row r="301" spans="2:20" ht="14" x14ac:dyDescent="0.3">
      <c r="B301" s="67">
        <v>42759</v>
      </c>
      <c r="C301" s="51">
        <v>351.9</v>
      </c>
      <c r="D301" s="51">
        <v>340</v>
      </c>
      <c r="E301" s="51">
        <v>11.9</v>
      </c>
      <c r="F301" s="51" t="s">
        <v>116</v>
      </c>
      <c r="T301" s="51"/>
    </row>
    <row r="302" spans="2:20" ht="14" x14ac:dyDescent="0.3">
      <c r="B302" s="67">
        <v>42760</v>
      </c>
      <c r="C302" s="51">
        <v>353</v>
      </c>
      <c r="D302" s="51">
        <v>340.1</v>
      </c>
      <c r="E302" s="51">
        <v>12.9</v>
      </c>
      <c r="F302" s="51" t="s">
        <v>116</v>
      </c>
      <c r="T302" s="51"/>
    </row>
    <row r="303" spans="2:20" ht="14" x14ac:dyDescent="0.3">
      <c r="B303" s="67">
        <v>42761</v>
      </c>
      <c r="C303" s="51">
        <v>352.2</v>
      </c>
      <c r="D303" s="51">
        <v>330.9</v>
      </c>
      <c r="E303" s="51">
        <v>21.3</v>
      </c>
      <c r="F303" s="51" t="s">
        <v>116</v>
      </c>
      <c r="T303" s="51"/>
    </row>
    <row r="304" spans="2:20" ht="14" x14ac:dyDescent="0.3">
      <c r="B304" s="67">
        <v>42762</v>
      </c>
      <c r="C304" s="51">
        <v>348.1</v>
      </c>
      <c r="D304" s="51">
        <v>319.89999999999998</v>
      </c>
      <c r="E304" s="51">
        <v>28.3</v>
      </c>
      <c r="F304" s="51" t="s">
        <v>116</v>
      </c>
      <c r="T304" s="51"/>
    </row>
    <row r="305" spans="2:20" ht="14" x14ac:dyDescent="0.3">
      <c r="B305" s="67">
        <v>42763</v>
      </c>
      <c r="C305" s="51">
        <v>352</v>
      </c>
      <c r="D305" s="51">
        <v>329.3</v>
      </c>
      <c r="E305" s="51">
        <v>22.7</v>
      </c>
      <c r="F305" s="51" t="s">
        <v>116</v>
      </c>
      <c r="T305" s="51"/>
    </row>
    <row r="306" spans="2:20" ht="14" x14ac:dyDescent="0.3">
      <c r="B306" s="67">
        <v>42764</v>
      </c>
      <c r="C306" s="51">
        <v>355.1</v>
      </c>
      <c r="D306" s="51">
        <v>329.7</v>
      </c>
      <c r="E306" s="51">
        <v>25.4</v>
      </c>
      <c r="F306" s="51" t="s">
        <v>116</v>
      </c>
      <c r="T306" s="51"/>
    </row>
    <row r="307" spans="2:20" ht="14" x14ac:dyDescent="0.3">
      <c r="B307" s="67">
        <v>42765</v>
      </c>
      <c r="C307" s="51">
        <v>356.4</v>
      </c>
      <c r="D307" s="51">
        <v>325.5</v>
      </c>
      <c r="E307" s="51">
        <v>30.9</v>
      </c>
      <c r="F307" s="51" t="s">
        <v>116</v>
      </c>
      <c r="T307" s="51"/>
    </row>
    <row r="308" spans="2:20" ht="14" x14ac:dyDescent="0.3">
      <c r="B308" s="67">
        <v>42766</v>
      </c>
      <c r="C308" s="51">
        <v>354.5</v>
      </c>
      <c r="D308" s="51">
        <v>329.3</v>
      </c>
      <c r="E308" s="51">
        <v>25.2</v>
      </c>
      <c r="F308" s="51" t="s">
        <v>116</v>
      </c>
      <c r="T308" s="51"/>
    </row>
    <row r="309" spans="2:20" ht="14" x14ac:dyDescent="0.3">
      <c r="B309" s="67">
        <v>42767</v>
      </c>
      <c r="C309" s="51">
        <v>353.2</v>
      </c>
      <c r="D309" s="51">
        <v>339.5</v>
      </c>
      <c r="E309" s="51">
        <v>13.7</v>
      </c>
      <c r="F309" s="51" t="s">
        <v>116</v>
      </c>
      <c r="T309" s="51"/>
    </row>
    <row r="310" spans="2:20" ht="14" x14ac:dyDescent="0.3">
      <c r="B310" s="67">
        <v>42768</v>
      </c>
      <c r="C310" s="51">
        <v>354.6</v>
      </c>
      <c r="D310" s="51">
        <v>340</v>
      </c>
      <c r="E310" s="51">
        <v>14.7</v>
      </c>
      <c r="F310" s="51" t="s">
        <v>116</v>
      </c>
      <c r="T310" s="51"/>
    </row>
    <row r="311" spans="2:20" ht="14" x14ac:dyDescent="0.3">
      <c r="B311" s="67">
        <v>42769</v>
      </c>
      <c r="C311" s="51">
        <v>355.5</v>
      </c>
      <c r="D311" s="51">
        <v>336</v>
      </c>
      <c r="E311" s="51">
        <v>19.5</v>
      </c>
      <c r="F311" s="51" t="s">
        <v>116</v>
      </c>
      <c r="T311" s="51"/>
    </row>
    <row r="312" spans="2:20" ht="14" x14ac:dyDescent="0.3">
      <c r="B312" s="67">
        <v>42770</v>
      </c>
      <c r="C312" s="51">
        <v>359.8</v>
      </c>
      <c r="D312" s="51">
        <v>343.7</v>
      </c>
      <c r="E312" s="51">
        <v>16.100000000000001</v>
      </c>
      <c r="F312" s="51" t="s">
        <v>116</v>
      </c>
      <c r="T312" s="51"/>
    </row>
    <row r="313" spans="2:20" ht="14" x14ac:dyDescent="0.3">
      <c r="B313" s="67">
        <v>42771</v>
      </c>
      <c r="C313" s="51">
        <v>357.4</v>
      </c>
      <c r="D313" s="51">
        <v>337.5</v>
      </c>
      <c r="E313" s="51">
        <v>20</v>
      </c>
      <c r="F313" s="51" t="s">
        <v>116</v>
      </c>
      <c r="T313" s="51"/>
    </row>
    <row r="314" spans="2:20" ht="14" x14ac:dyDescent="0.3">
      <c r="B314" s="67">
        <v>42772</v>
      </c>
      <c r="C314" s="51">
        <v>356.3</v>
      </c>
      <c r="D314" s="51">
        <v>330.7</v>
      </c>
      <c r="E314" s="51">
        <v>25.6</v>
      </c>
      <c r="F314" s="51" t="s">
        <v>116</v>
      </c>
      <c r="T314" s="51"/>
    </row>
    <row r="315" spans="2:20" ht="14" x14ac:dyDescent="0.3">
      <c r="B315" s="67">
        <v>42773</v>
      </c>
      <c r="C315" s="51">
        <v>354.6</v>
      </c>
      <c r="D315" s="51">
        <v>339.2</v>
      </c>
      <c r="E315" s="51">
        <v>15.5</v>
      </c>
      <c r="F315" s="51" t="s">
        <v>116</v>
      </c>
      <c r="T315" s="51"/>
    </row>
    <row r="316" spans="2:20" ht="14" x14ac:dyDescent="0.3">
      <c r="B316" s="67">
        <v>42774</v>
      </c>
      <c r="C316" s="51">
        <v>355</v>
      </c>
      <c r="D316" s="51">
        <v>335</v>
      </c>
      <c r="E316" s="51">
        <v>20</v>
      </c>
      <c r="F316" s="51" t="s">
        <v>116</v>
      </c>
      <c r="T316" s="51"/>
    </row>
    <row r="317" spans="2:20" ht="14" x14ac:dyDescent="0.3">
      <c r="B317" s="67">
        <v>42775</v>
      </c>
      <c r="C317" s="51">
        <v>355.3</v>
      </c>
      <c r="D317" s="51">
        <v>331.3</v>
      </c>
      <c r="E317" s="51">
        <v>23.9</v>
      </c>
      <c r="F317" s="51" t="s">
        <v>116</v>
      </c>
      <c r="T317" s="51"/>
    </row>
    <row r="318" spans="2:20" ht="14" x14ac:dyDescent="0.3">
      <c r="B318" s="67">
        <v>42776</v>
      </c>
      <c r="C318" s="51">
        <v>358.7</v>
      </c>
      <c r="D318" s="51">
        <v>342.7</v>
      </c>
      <c r="E318" s="51">
        <v>15.9</v>
      </c>
      <c r="F318" s="51" t="s">
        <v>116</v>
      </c>
      <c r="T318" s="51"/>
    </row>
    <row r="319" spans="2:20" ht="14" x14ac:dyDescent="0.3">
      <c r="B319" s="67">
        <v>42777</v>
      </c>
      <c r="C319" s="51">
        <v>360.9</v>
      </c>
      <c r="D319" s="51">
        <v>338.6</v>
      </c>
      <c r="E319" s="51">
        <v>22.2</v>
      </c>
      <c r="F319" s="51" t="s">
        <v>116</v>
      </c>
      <c r="T319" s="51"/>
    </row>
    <row r="320" spans="2:20" ht="14" x14ac:dyDescent="0.3">
      <c r="B320" s="67">
        <v>42778</v>
      </c>
      <c r="C320" s="51">
        <v>359.3</v>
      </c>
      <c r="D320" s="51">
        <v>338.6</v>
      </c>
      <c r="E320" s="51">
        <v>20.7</v>
      </c>
      <c r="F320" s="51" t="s">
        <v>116</v>
      </c>
      <c r="T320" s="51"/>
    </row>
    <row r="321" spans="2:20" ht="14" x14ac:dyDescent="0.3">
      <c r="B321" s="67">
        <v>42779</v>
      </c>
      <c r="C321" s="51">
        <v>354.2</v>
      </c>
      <c r="D321" s="51">
        <v>337.9</v>
      </c>
      <c r="E321" s="51">
        <v>16.3</v>
      </c>
      <c r="F321" s="51" t="s">
        <v>116</v>
      </c>
      <c r="T321" s="51"/>
    </row>
    <row r="322" spans="2:20" ht="14" x14ac:dyDescent="0.3">
      <c r="B322" s="67">
        <v>42780</v>
      </c>
      <c r="C322" s="51">
        <v>354</v>
      </c>
      <c r="D322" s="51">
        <v>334.1</v>
      </c>
      <c r="E322" s="51">
        <v>19.8</v>
      </c>
      <c r="F322" s="51" t="s">
        <v>116</v>
      </c>
      <c r="T322" s="51"/>
    </row>
    <row r="323" spans="2:20" ht="14" x14ac:dyDescent="0.3">
      <c r="B323" s="67">
        <v>42781</v>
      </c>
      <c r="C323" s="51">
        <v>351.4</v>
      </c>
      <c r="D323" s="51">
        <v>333.2</v>
      </c>
      <c r="E323" s="51">
        <v>18.3</v>
      </c>
      <c r="F323" s="51" t="s">
        <v>116</v>
      </c>
      <c r="T323" s="51"/>
    </row>
    <row r="324" spans="2:20" ht="14" x14ac:dyDescent="0.3">
      <c r="B324" s="67">
        <v>42782</v>
      </c>
      <c r="C324" s="51">
        <v>351.6</v>
      </c>
      <c r="D324" s="51">
        <v>334.3</v>
      </c>
      <c r="E324" s="51">
        <v>17.3</v>
      </c>
      <c r="F324" s="51" t="s">
        <v>116</v>
      </c>
      <c r="T324" s="51"/>
    </row>
    <row r="325" spans="2:20" ht="14" x14ac:dyDescent="0.3">
      <c r="B325" s="67">
        <v>42783</v>
      </c>
      <c r="C325" s="51">
        <v>353.8</v>
      </c>
      <c r="D325" s="51">
        <v>334</v>
      </c>
      <c r="E325" s="51">
        <v>19.8</v>
      </c>
      <c r="F325" s="51" t="s">
        <v>116</v>
      </c>
      <c r="T325" s="51"/>
    </row>
    <row r="326" spans="2:20" ht="14" x14ac:dyDescent="0.3">
      <c r="B326" s="67">
        <v>42784</v>
      </c>
      <c r="C326" s="51">
        <v>356.8</v>
      </c>
      <c r="D326" s="51">
        <v>345</v>
      </c>
      <c r="E326" s="51">
        <v>11.8</v>
      </c>
      <c r="F326" s="51" t="s">
        <v>116</v>
      </c>
      <c r="T326" s="51"/>
    </row>
    <row r="327" spans="2:20" ht="14" x14ac:dyDescent="0.3">
      <c r="B327" s="67">
        <v>42785</v>
      </c>
      <c r="C327" s="51">
        <v>357</v>
      </c>
      <c r="D327" s="51">
        <v>335.7</v>
      </c>
      <c r="E327" s="51">
        <v>21.3</v>
      </c>
      <c r="F327" s="51" t="s">
        <v>116</v>
      </c>
      <c r="T327" s="51"/>
    </row>
    <row r="328" spans="2:20" ht="14" x14ac:dyDescent="0.3">
      <c r="B328" s="67">
        <v>42786</v>
      </c>
      <c r="C328" s="51">
        <v>355</v>
      </c>
      <c r="D328" s="51">
        <v>346.8</v>
      </c>
      <c r="E328" s="51">
        <v>8.1999999999999993</v>
      </c>
      <c r="F328" s="51" t="s">
        <v>116</v>
      </c>
      <c r="T328" s="51"/>
    </row>
    <row r="329" spans="2:20" ht="14" x14ac:dyDescent="0.3">
      <c r="B329" s="67">
        <v>42787</v>
      </c>
      <c r="C329" s="51">
        <v>355.8</v>
      </c>
      <c r="D329" s="51">
        <v>339.1</v>
      </c>
      <c r="E329" s="51">
        <v>16.7</v>
      </c>
      <c r="F329" s="51" t="s">
        <v>116</v>
      </c>
      <c r="T329" s="51"/>
    </row>
    <row r="330" spans="2:20" ht="14" x14ac:dyDescent="0.3">
      <c r="B330" s="67">
        <v>42788</v>
      </c>
      <c r="C330" s="51">
        <v>354.6</v>
      </c>
      <c r="D330" s="51">
        <v>342.5</v>
      </c>
      <c r="E330" s="51">
        <v>12.1</v>
      </c>
      <c r="F330" s="51" t="s">
        <v>116</v>
      </c>
      <c r="T330" s="51"/>
    </row>
    <row r="331" spans="2:20" ht="14" x14ac:dyDescent="0.3">
      <c r="B331" s="67">
        <v>42789</v>
      </c>
      <c r="C331" s="51">
        <v>356</v>
      </c>
      <c r="D331" s="51">
        <v>333.6</v>
      </c>
      <c r="E331" s="51">
        <v>22.4</v>
      </c>
      <c r="F331" s="51" t="s">
        <v>116</v>
      </c>
      <c r="T331" s="51"/>
    </row>
    <row r="332" spans="2:20" ht="14" x14ac:dyDescent="0.3">
      <c r="B332" s="67">
        <v>42790</v>
      </c>
      <c r="C332" s="51">
        <v>355.3</v>
      </c>
      <c r="D332" s="51">
        <v>339</v>
      </c>
      <c r="E332" s="51">
        <v>16.3</v>
      </c>
      <c r="F332" s="51" t="s">
        <v>116</v>
      </c>
      <c r="T332" s="51"/>
    </row>
    <row r="333" spans="2:20" ht="14" x14ac:dyDescent="0.3">
      <c r="B333" s="67">
        <v>42791</v>
      </c>
      <c r="C333" s="51">
        <v>354.3</v>
      </c>
      <c r="D333" s="51">
        <v>335.3</v>
      </c>
      <c r="E333" s="51">
        <v>19</v>
      </c>
      <c r="F333" s="51" t="s">
        <v>116</v>
      </c>
      <c r="T333" s="51"/>
    </row>
    <row r="334" spans="2:20" ht="14" x14ac:dyDescent="0.3">
      <c r="B334" s="67">
        <v>42792</v>
      </c>
      <c r="C334" s="51">
        <v>353.8</v>
      </c>
      <c r="D334" s="51">
        <v>346.7</v>
      </c>
      <c r="E334" s="51">
        <v>7.1</v>
      </c>
      <c r="F334" s="51" t="s">
        <v>116</v>
      </c>
      <c r="T334" s="51"/>
    </row>
    <row r="335" spans="2:20" ht="14" x14ac:dyDescent="0.3">
      <c r="B335" s="67">
        <v>42793</v>
      </c>
      <c r="C335" s="51">
        <v>355.6</v>
      </c>
      <c r="D335" s="51">
        <v>347.5</v>
      </c>
      <c r="E335" s="51">
        <v>8.1</v>
      </c>
      <c r="F335" s="51" t="s">
        <v>116</v>
      </c>
      <c r="T335" s="51"/>
    </row>
    <row r="336" spans="2:20" ht="14" x14ac:dyDescent="0.3">
      <c r="B336" s="67">
        <v>42794</v>
      </c>
      <c r="C336" s="51">
        <v>354</v>
      </c>
      <c r="D336" s="51">
        <v>332.9</v>
      </c>
      <c r="E336" s="51">
        <v>21.1</v>
      </c>
      <c r="F336" s="51" t="s">
        <v>116</v>
      </c>
      <c r="T336" s="51"/>
    </row>
    <row r="337" spans="2:20" ht="14" x14ac:dyDescent="0.3">
      <c r="B337" s="67">
        <v>42795</v>
      </c>
      <c r="C337" s="51">
        <v>355.9</v>
      </c>
      <c r="D337" s="51">
        <v>333.5</v>
      </c>
      <c r="E337" s="51">
        <v>22.4</v>
      </c>
      <c r="F337" s="51" t="s">
        <v>116</v>
      </c>
      <c r="T337" s="51"/>
    </row>
    <row r="338" spans="2:20" ht="14" x14ac:dyDescent="0.3">
      <c r="B338" s="67">
        <v>42796</v>
      </c>
      <c r="C338" s="51">
        <v>361.2</v>
      </c>
      <c r="D338" s="51">
        <v>349.7</v>
      </c>
      <c r="E338" s="51">
        <v>11.6</v>
      </c>
      <c r="F338" s="51" t="s">
        <v>116</v>
      </c>
      <c r="T338" s="51"/>
    </row>
    <row r="339" spans="2:20" ht="14" x14ac:dyDescent="0.3">
      <c r="B339" s="67">
        <v>42797</v>
      </c>
      <c r="C339" s="51">
        <v>350.1</v>
      </c>
      <c r="D339" s="51">
        <v>331</v>
      </c>
      <c r="E339" s="51">
        <v>19.100000000000001</v>
      </c>
      <c r="F339" s="51" t="s">
        <v>116</v>
      </c>
      <c r="T339" s="51"/>
    </row>
    <row r="340" spans="2:20" ht="14" x14ac:dyDescent="0.3">
      <c r="B340" s="67">
        <v>42798</v>
      </c>
      <c r="C340" s="51">
        <v>355</v>
      </c>
      <c r="D340" s="51">
        <v>346.4</v>
      </c>
      <c r="E340" s="51">
        <v>8.6</v>
      </c>
      <c r="F340" s="51" t="s">
        <v>116</v>
      </c>
      <c r="T340" s="51"/>
    </row>
    <row r="341" spans="2:20" ht="14" x14ac:dyDescent="0.3">
      <c r="B341" s="67">
        <v>42799</v>
      </c>
      <c r="C341" s="51">
        <v>354.9</v>
      </c>
      <c r="D341" s="51">
        <v>343.2</v>
      </c>
      <c r="E341" s="51">
        <v>11.7</v>
      </c>
      <c r="F341" s="51" t="s">
        <v>116</v>
      </c>
      <c r="T341" s="51"/>
    </row>
    <row r="342" spans="2:20" ht="14" x14ac:dyDescent="0.3">
      <c r="B342" s="67">
        <v>42800</v>
      </c>
      <c r="C342" s="51">
        <v>350.6</v>
      </c>
      <c r="D342" s="51">
        <v>343.3</v>
      </c>
      <c r="E342" s="51">
        <v>7.4</v>
      </c>
      <c r="F342" s="51" t="s">
        <v>116</v>
      </c>
      <c r="T342" s="51"/>
    </row>
    <row r="343" spans="2:20" ht="14" x14ac:dyDescent="0.3">
      <c r="B343" s="67">
        <v>42801</v>
      </c>
      <c r="C343" s="51">
        <v>351.3</v>
      </c>
      <c r="D343" s="51">
        <v>337.6</v>
      </c>
      <c r="E343" s="51">
        <v>13.7</v>
      </c>
      <c r="F343" s="51" t="s">
        <v>116</v>
      </c>
      <c r="T343" s="51"/>
    </row>
    <row r="344" spans="2:20" ht="14" x14ac:dyDescent="0.3">
      <c r="B344" s="67">
        <v>42802</v>
      </c>
      <c r="C344" s="51">
        <v>353.5</v>
      </c>
      <c r="D344" s="51">
        <v>338.5</v>
      </c>
      <c r="E344" s="51">
        <v>15</v>
      </c>
      <c r="F344" s="51" t="s">
        <v>116</v>
      </c>
      <c r="T344" s="51"/>
    </row>
    <row r="345" spans="2:20" ht="14" x14ac:dyDescent="0.3">
      <c r="B345" s="67">
        <v>42803</v>
      </c>
      <c r="C345" s="51">
        <v>356.3</v>
      </c>
      <c r="D345" s="51">
        <v>347.5</v>
      </c>
      <c r="E345" s="51">
        <v>8.8000000000000007</v>
      </c>
      <c r="F345" s="51" t="s">
        <v>116</v>
      </c>
      <c r="T345" s="51"/>
    </row>
    <row r="346" spans="2:20" ht="14" x14ac:dyDescent="0.3">
      <c r="B346" s="67">
        <v>42804</v>
      </c>
      <c r="C346" s="51">
        <v>349.6</v>
      </c>
      <c r="D346" s="51">
        <v>334.1</v>
      </c>
      <c r="E346" s="51">
        <v>15.5</v>
      </c>
      <c r="F346" s="51" t="s">
        <v>116</v>
      </c>
      <c r="T346" s="51"/>
    </row>
    <row r="347" spans="2:20" ht="14" x14ac:dyDescent="0.3">
      <c r="B347" s="67">
        <v>42805</v>
      </c>
      <c r="C347" s="51">
        <v>352.2</v>
      </c>
      <c r="D347" s="51">
        <v>340.2</v>
      </c>
      <c r="E347" s="51">
        <v>12.1</v>
      </c>
      <c r="F347" s="51" t="s">
        <v>116</v>
      </c>
      <c r="T347" s="51"/>
    </row>
    <row r="348" spans="2:20" ht="14" x14ac:dyDescent="0.3">
      <c r="B348" s="67">
        <v>42806</v>
      </c>
      <c r="C348" s="51">
        <v>350.8</v>
      </c>
      <c r="D348" s="51">
        <v>343.9</v>
      </c>
      <c r="E348" s="51">
        <v>6.9</v>
      </c>
      <c r="F348" s="51" t="s">
        <v>116</v>
      </c>
      <c r="T348" s="51"/>
    </row>
    <row r="349" spans="2:20" ht="14" x14ac:dyDescent="0.3">
      <c r="B349" s="67">
        <v>42807</v>
      </c>
      <c r="C349" s="51">
        <v>354</v>
      </c>
      <c r="D349" s="51">
        <v>337.1</v>
      </c>
      <c r="E349" s="51">
        <v>16.899999999999999</v>
      </c>
      <c r="F349" s="51" t="s">
        <v>116</v>
      </c>
      <c r="T349" s="51"/>
    </row>
    <row r="350" spans="2:20" ht="14" x14ac:dyDescent="0.3">
      <c r="B350" s="67">
        <v>42808</v>
      </c>
      <c r="C350" s="51">
        <v>350.9</v>
      </c>
      <c r="D350" s="51">
        <v>340.6</v>
      </c>
      <c r="E350" s="51">
        <v>10.3</v>
      </c>
      <c r="F350" s="51" t="s">
        <v>116</v>
      </c>
      <c r="T350" s="51"/>
    </row>
    <row r="351" spans="2:20" ht="14" x14ac:dyDescent="0.3">
      <c r="B351" s="67">
        <v>42809</v>
      </c>
      <c r="C351" s="51">
        <v>350.7</v>
      </c>
      <c r="D351" s="51">
        <v>343.4</v>
      </c>
      <c r="E351" s="51">
        <v>7.3</v>
      </c>
      <c r="F351" s="51" t="s">
        <v>116</v>
      </c>
      <c r="T351" s="51"/>
    </row>
    <row r="352" spans="2:20" ht="14" x14ac:dyDescent="0.3">
      <c r="B352" s="67">
        <v>42810</v>
      </c>
      <c r="C352" s="51">
        <v>352.7</v>
      </c>
      <c r="D352" s="51">
        <v>341</v>
      </c>
      <c r="E352" s="51">
        <v>11.7</v>
      </c>
      <c r="F352" s="51" t="s">
        <v>116</v>
      </c>
      <c r="T352" s="51"/>
    </row>
    <row r="353" spans="2:20" ht="14" x14ac:dyDescent="0.3">
      <c r="B353" s="67">
        <v>42811</v>
      </c>
      <c r="C353" s="51">
        <v>349.2</v>
      </c>
      <c r="D353" s="51">
        <v>333.2</v>
      </c>
      <c r="E353" s="51">
        <v>16</v>
      </c>
      <c r="F353" s="51" t="s">
        <v>116</v>
      </c>
      <c r="T353" s="51"/>
    </row>
    <row r="354" spans="2:20" ht="14" x14ac:dyDescent="0.3">
      <c r="B354" s="67">
        <v>42812</v>
      </c>
      <c r="C354" s="51">
        <v>348.3</v>
      </c>
      <c r="D354" s="51">
        <v>330.9</v>
      </c>
      <c r="E354" s="51">
        <v>17.399999999999999</v>
      </c>
      <c r="F354" s="51" t="s">
        <v>116</v>
      </c>
      <c r="T354" s="51"/>
    </row>
    <row r="355" spans="2:20" ht="14" x14ac:dyDescent="0.3">
      <c r="B355" s="67">
        <v>42813</v>
      </c>
      <c r="C355" s="51">
        <v>349.4</v>
      </c>
      <c r="D355" s="51">
        <v>342.1</v>
      </c>
      <c r="E355" s="51">
        <v>7.3</v>
      </c>
      <c r="F355" s="51" t="s">
        <v>116</v>
      </c>
      <c r="T355" s="51"/>
    </row>
    <row r="356" spans="2:20" ht="14" x14ac:dyDescent="0.3">
      <c r="B356" s="67">
        <v>42814</v>
      </c>
      <c r="C356" s="51">
        <v>350.5</v>
      </c>
      <c r="D356" s="51">
        <v>343.1</v>
      </c>
      <c r="E356" s="51">
        <v>7.4</v>
      </c>
      <c r="F356" s="51" t="s">
        <v>116</v>
      </c>
      <c r="T356" s="51"/>
    </row>
    <row r="357" spans="2:20" ht="14" x14ac:dyDescent="0.3">
      <c r="B357" s="67">
        <v>42815</v>
      </c>
      <c r="C357" s="51">
        <v>350.7</v>
      </c>
      <c r="D357" s="51">
        <v>344.6</v>
      </c>
      <c r="E357" s="51">
        <v>6.1</v>
      </c>
      <c r="F357" s="51" t="s">
        <v>116</v>
      </c>
      <c r="T357" s="51"/>
    </row>
    <row r="358" spans="2:20" ht="14" x14ac:dyDescent="0.3">
      <c r="B358" s="67">
        <v>42816</v>
      </c>
      <c r="C358" s="51">
        <v>350.2</v>
      </c>
      <c r="D358" s="51">
        <v>336.7</v>
      </c>
      <c r="E358" s="51">
        <v>13.5</v>
      </c>
      <c r="F358" s="51" t="s">
        <v>116</v>
      </c>
      <c r="T358" s="51"/>
    </row>
    <row r="359" spans="2:20" ht="14" x14ac:dyDescent="0.3">
      <c r="B359" s="67">
        <v>42817</v>
      </c>
      <c r="C359" s="51">
        <v>349.2</v>
      </c>
      <c r="D359" s="51">
        <v>343.2</v>
      </c>
      <c r="E359" s="51">
        <v>6</v>
      </c>
      <c r="F359" s="51" t="s">
        <v>116</v>
      </c>
      <c r="T359" s="51"/>
    </row>
    <row r="360" spans="2:20" ht="14" x14ac:dyDescent="0.3">
      <c r="B360" s="67">
        <v>42818</v>
      </c>
      <c r="C360" s="51">
        <v>349.3</v>
      </c>
      <c r="D360" s="51">
        <v>341.7</v>
      </c>
      <c r="E360" s="51">
        <v>7.6</v>
      </c>
      <c r="F360" s="51" t="s">
        <v>116</v>
      </c>
      <c r="T360" s="51"/>
    </row>
    <row r="361" spans="2:20" ht="14" x14ac:dyDescent="0.3">
      <c r="B361" s="67">
        <v>42819</v>
      </c>
      <c r="C361" s="51">
        <v>350.9</v>
      </c>
      <c r="D361" s="51">
        <v>343.4</v>
      </c>
      <c r="E361" s="51">
        <v>7.4</v>
      </c>
      <c r="F361" s="51" t="s">
        <v>116</v>
      </c>
      <c r="T361" s="51"/>
    </row>
    <row r="362" spans="2:20" ht="14" x14ac:dyDescent="0.3">
      <c r="B362" s="67">
        <v>42820</v>
      </c>
      <c r="C362" s="51">
        <v>356.8</v>
      </c>
      <c r="D362" s="51">
        <v>349.7</v>
      </c>
      <c r="E362" s="51">
        <v>7.1</v>
      </c>
      <c r="F362" s="51" t="s">
        <v>116</v>
      </c>
      <c r="T362" s="51"/>
    </row>
    <row r="363" spans="2:20" ht="14" x14ac:dyDescent="0.3">
      <c r="B363" s="67">
        <v>42821</v>
      </c>
      <c r="C363" s="51">
        <v>354.7</v>
      </c>
      <c r="D363" s="51">
        <v>343.8</v>
      </c>
      <c r="E363" s="51">
        <v>10.9</v>
      </c>
      <c r="F363" s="51" t="s">
        <v>116</v>
      </c>
      <c r="T363" s="51"/>
    </row>
    <row r="364" spans="2:20" ht="14" x14ac:dyDescent="0.3">
      <c r="B364" s="67">
        <v>42822</v>
      </c>
      <c r="C364" s="51">
        <v>353.5</v>
      </c>
      <c r="D364" s="51">
        <v>329.9</v>
      </c>
      <c r="E364" s="51">
        <v>23.6</v>
      </c>
      <c r="F364" s="51" t="s">
        <v>116</v>
      </c>
      <c r="T364" s="51"/>
    </row>
    <row r="365" spans="2:20" ht="14" x14ac:dyDescent="0.3">
      <c r="B365" s="67">
        <v>42823</v>
      </c>
      <c r="C365" s="51">
        <v>352.3</v>
      </c>
      <c r="D365" s="51">
        <v>339.2</v>
      </c>
      <c r="E365" s="51">
        <v>13.2</v>
      </c>
      <c r="F365" s="51" t="s">
        <v>116</v>
      </c>
      <c r="T365" s="51"/>
    </row>
    <row r="366" spans="2:20" ht="14" x14ac:dyDescent="0.3">
      <c r="B366" s="67">
        <v>42824</v>
      </c>
      <c r="C366" s="51">
        <v>352</v>
      </c>
      <c r="D366" s="51">
        <v>345.8</v>
      </c>
      <c r="E366" s="51">
        <v>6.2</v>
      </c>
      <c r="F366" s="51" t="s">
        <v>116</v>
      </c>
      <c r="T366" s="51"/>
    </row>
    <row r="367" spans="2:20" ht="14" x14ac:dyDescent="0.3">
      <c r="B367" s="67">
        <v>42825</v>
      </c>
      <c r="C367" s="51">
        <v>364.4</v>
      </c>
      <c r="D367" s="51">
        <v>350.8</v>
      </c>
      <c r="E367" s="51">
        <v>13.6</v>
      </c>
      <c r="F367" s="51" t="s">
        <v>116</v>
      </c>
      <c r="T367" s="51"/>
    </row>
    <row r="368" spans="2:20" ht="14" x14ac:dyDescent="0.3">
      <c r="B368" s="67">
        <v>43009</v>
      </c>
      <c r="C368" s="51">
        <v>340.2</v>
      </c>
      <c r="D368" s="51">
        <v>329.9</v>
      </c>
      <c r="E368" s="51">
        <v>10.4</v>
      </c>
      <c r="F368" s="51" t="s">
        <v>117</v>
      </c>
      <c r="T368" s="51"/>
    </row>
    <row r="369" spans="2:20" ht="14" x14ac:dyDescent="0.3">
      <c r="B369" s="67">
        <v>43010</v>
      </c>
      <c r="C369" s="51">
        <v>338.2</v>
      </c>
      <c r="D369" s="51">
        <v>324.39999999999998</v>
      </c>
      <c r="E369" s="51">
        <v>13.9</v>
      </c>
      <c r="F369" s="51" t="s">
        <v>117</v>
      </c>
      <c r="T369" s="51"/>
    </row>
    <row r="370" spans="2:20" ht="14" x14ac:dyDescent="0.3">
      <c r="B370" s="67">
        <v>43011</v>
      </c>
      <c r="C370" s="51">
        <v>337.7</v>
      </c>
      <c r="D370" s="51">
        <v>316.8</v>
      </c>
      <c r="E370" s="51">
        <v>20.9</v>
      </c>
      <c r="F370" s="51" t="s">
        <v>117</v>
      </c>
      <c r="T370" s="51"/>
    </row>
    <row r="371" spans="2:20" ht="14" x14ac:dyDescent="0.3">
      <c r="B371" s="67">
        <v>43012</v>
      </c>
      <c r="C371" s="51">
        <v>338.2</v>
      </c>
      <c r="D371" s="51">
        <v>319.39999999999998</v>
      </c>
      <c r="E371" s="51">
        <v>18.7</v>
      </c>
      <c r="F371" s="51" t="s">
        <v>117</v>
      </c>
      <c r="T371" s="51"/>
    </row>
    <row r="372" spans="2:20" ht="14" x14ac:dyDescent="0.3">
      <c r="B372" s="67">
        <v>43013</v>
      </c>
      <c r="C372" s="51">
        <v>342.4</v>
      </c>
      <c r="D372" s="51">
        <v>332.2</v>
      </c>
      <c r="E372" s="51">
        <v>10.3</v>
      </c>
      <c r="F372" s="51" t="s">
        <v>117</v>
      </c>
      <c r="T372" s="51"/>
    </row>
    <row r="373" spans="2:20" ht="14" x14ac:dyDescent="0.3">
      <c r="B373" s="67">
        <v>43014</v>
      </c>
      <c r="C373" s="51">
        <v>344.7</v>
      </c>
      <c r="D373" s="51">
        <v>326.60000000000002</v>
      </c>
      <c r="E373" s="51">
        <v>18.100000000000001</v>
      </c>
      <c r="F373" s="51" t="s">
        <v>117</v>
      </c>
      <c r="T373" s="51"/>
    </row>
    <row r="374" spans="2:20" ht="14" x14ac:dyDescent="0.3">
      <c r="B374" s="67">
        <v>43015</v>
      </c>
      <c r="C374" s="51">
        <v>340</v>
      </c>
      <c r="D374" s="51">
        <v>328.1</v>
      </c>
      <c r="E374" s="51">
        <v>11.9</v>
      </c>
      <c r="F374" s="51" t="s">
        <v>117</v>
      </c>
      <c r="T374" s="51"/>
    </row>
    <row r="375" spans="2:20" ht="14" x14ac:dyDescent="0.3">
      <c r="B375" s="67">
        <v>43016</v>
      </c>
      <c r="C375" s="51">
        <v>339.5</v>
      </c>
      <c r="D375" s="51">
        <v>327.2</v>
      </c>
      <c r="E375" s="51">
        <v>12.4</v>
      </c>
      <c r="F375" s="51" t="s">
        <v>117</v>
      </c>
      <c r="T375" s="51"/>
    </row>
    <row r="376" spans="2:20" ht="14" x14ac:dyDescent="0.3">
      <c r="B376" s="67">
        <v>43017</v>
      </c>
      <c r="C376" s="51">
        <v>339.8</v>
      </c>
      <c r="D376" s="51">
        <v>324.5</v>
      </c>
      <c r="E376" s="51">
        <v>15.3</v>
      </c>
      <c r="F376" s="51" t="s">
        <v>117</v>
      </c>
      <c r="T376" s="51"/>
    </row>
    <row r="377" spans="2:20" ht="14" x14ac:dyDescent="0.3">
      <c r="B377" s="67">
        <v>43018</v>
      </c>
      <c r="C377" s="51">
        <v>345.4</v>
      </c>
      <c r="D377" s="51">
        <v>339.2</v>
      </c>
      <c r="E377" s="51">
        <v>6.2</v>
      </c>
      <c r="F377" s="51" t="s">
        <v>117</v>
      </c>
      <c r="T377" s="51"/>
    </row>
    <row r="378" spans="2:20" ht="14" x14ac:dyDescent="0.3">
      <c r="B378" s="67">
        <v>43019</v>
      </c>
      <c r="C378" s="51">
        <v>344.7</v>
      </c>
      <c r="D378" s="51">
        <v>334.4</v>
      </c>
      <c r="E378" s="51">
        <v>10.3</v>
      </c>
      <c r="F378" s="51" t="s">
        <v>117</v>
      </c>
      <c r="T378" s="51"/>
    </row>
    <row r="379" spans="2:20" ht="14" x14ac:dyDescent="0.3">
      <c r="B379" s="67">
        <v>43020</v>
      </c>
      <c r="C379" s="51">
        <v>344.1</v>
      </c>
      <c r="D379" s="51">
        <v>329.6</v>
      </c>
      <c r="E379" s="51">
        <v>14.5</v>
      </c>
      <c r="F379" s="51" t="s">
        <v>117</v>
      </c>
      <c r="T379" s="51"/>
    </row>
    <row r="380" spans="2:20" ht="14" x14ac:dyDescent="0.3">
      <c r="B380" s="67">
        <v>43021</v>
      </c>
      <c r="C380" s="51">
        <v>337.4</v>
      </c>
      <c r="D380" s="51">
        <v>320.10000000000002</v>
      </c>
      <c r="E380" s="51">
        <v>17.3</v>
      </c>
      <c r="F380" s="51" t="s">
        <v>117</v>
      </c>
      <c r="T380" s="51"/>
    </row>
    <row r="381" spans="2:20" ht="14" x14ac:dyDescent="0.3">
      <c r="B381" s="67">
        <v>43022</v>
      </c>
      <c r="C381" s="51">
        <v>338.6</v>
      </c>
      <c r="D381" s="51">
        <v>322.7</v>
      </c>
      <c r="E381" s="51">
        <v>15.9</v>
      </c>
      <c r="F381" s="51" t="s">
        <v>117</v>
      </c>
      <c r="T381" s="51"/>
    </row>
    <row r="382" spans="2:20" ht="14" x14ac:dyDescent="0.3">
      <c r="B382" s="67">
        <v>43023</v>
      </c>
      <c r="C382" s="51">
        <v>344.2</v>
      </c>
      <c r="D382" s="51">
        <v>334.4</v>
      </c>
      <c r="E382" s="51">
        <v>9.8000000000000007</v>
      </c>
      <c r="F382" s="51" t="s">
        <v>117</v>
      </c>
      <c r="T382" s="51"/>
    </row>
    <row r="383" spans="2:20" ht="14" x14ac:dyDescent="0.3">
      <c r="B383" s="67">
        <v>43024</v>
      </c>
      <c r="C383" s="51">
        <v>346.3</v>
      </c>
      <c r="D383" s="51">
        <v>332.9</v>
      </c>
      <c r="E383" s="51">
        <v>13.3</v>
      </c>
      <c r="F383" s="51" t="s">
        <v>117</v>
      </c>
      <c r="T383" s="51"/>
    </row>
    <row r="384" spans="2:20" ht="14" x14ac:dyDescent="0.3">
      <c r="B384" s="67">
        <v>43025</v>
      </c>
      <c r="C384" s="51">
        <v>350.5</v>
      </c>
      <c r="D384" s="51">
        <v>336.3</v>
      </c>
      <c r="E384" s="51">
        <v>14.2</v>
      </c>
      <c r="F384" s="51" t="s">
        <v>117</v>
      </c>
      <c r="T384" s="51"/>
    </row>
    <row r="385" spans="2:20" ht="14" x14ac:dyDescent="0.3">
      <c r="B385" s="67">
        <v>43026</v>
      </c>
      <c r="C385" s="51">
        <v>345</v>
      </c>
      <c r="D385" s="51">
        <v>332</v>
      </c>
      <c r="E385" s="51">
        <v>13</v>
      </c>
      <c r="F385" s="51" t="s">
        <v>117</v>
      </c>
      <c r="T385" s="51"/>
    </row>
    <row r="386" spans="2:20" ht="14" x14ac:dyDescent="0.3">
      <c r="B386" s="67">
        <v>43027</v>
      </c>
      <c r="C386" s="51">
        <v>346.3</v>
      </c>
      <c r="D386" s="51">
        <v>335.8</v>
      </c>
      <c r="E386" s="51">
        <v>10.5</v>
      </c>
      <c r="F386" s="51" t="s">
        <v>117</v>
      </c>
      <c r="T386" s="51"/>
    </row>
    <row r="387" spans="2:20" ht="14" x14ac:dyDescent="0.3">
      <c r="B387" s="67">
        <v>43028</v>
      </c>
      <c r="C387" s="51">
        <v>345.5</v>
      </c>
      <c r="D387" s="51">
        <v>330.2</v>
      </c>
      <c r="E387" s="51">
        <v>15.2</v>
      </c>
      <c r="F387" s="51" t="s">
        <v>117</v>
      </c>
      <c r="T387" s="51"/>
    </row>
    <row r="388" spans="2:20" ht="14" x14ac:dyDescent="0.3">
      <c r="B388" s="67">
        <v>43029</v>
      </c>
      <c r="C388" s="51">
        <v>348.6</v>
      </c>
      <c r="D388" s="51">
        <v>338.2</v>
      </c>
      <c r="E388" s="51">
        <v>10.4</v>
      </c>
      <c r="F388" s="51" t="s">
        <v>117</v>
      </c>
      <c r="T388" s="51"/>
    </row>
    <row r="389" spans="2:20" ht="14" x14ac:dyDescent="0.3">
      <c r="B389" s="67">
        <v>43030</v>
      </c>
      <c r="C389" s="51">
        <v>353.4</v>
      </c>
      <c r="D389" s="51">
        <v>343</v>
      </c>
      <c r="E389" s="51">
        <v>10.4</v>
      </c>
      <c r="F389" s="51" t="s">
        <v>117</v>
      </c>
      <c r="T389" s="51"/>
    </row>
    <row r="390" spans="2:20" ht="14" x14ac:dyDescent="0.3">
      <c r="B390" s="67">
        <v>43031</v>
      </c>
      <c r="C390" s="51">
        <v>351.1</v>
      </c>
      <c r="D390" s="51">
        <v>332.5</v>
      </c>
      <c r="E390" s="51">
        <v>18.600000000000001</v>
      </c>
      <c r="F390" s="51" t="s">
        <v>117</v>
      </c>
      <c r="T390" s="51"/>
    </row>
    <row r="391" spans="2:20" ht="14" x14ac:dyDescent="0.3">
      <c r="B391" s="67">
        <v>43032</v>
      </c>
      <c r="C391" s="51">
        <v>349.8</v>
      </c>
      <c r="D391" s="51">
        <v>333.4</v>
      </c>
      <c r="E391" s="51">
        <v>16.399999999999999</v>
      </c>
      <c r="F391" s="51" t="s">
        <v>117</v>
      </c>
      <c r="T391" s="51"/>
    </row>
    <row r="392" spans="2:20" ht="14" x14ac:dyDescent="0.3">
      <c r="B392" s="67">
        <v>43034</v>
      </c>
      <c r="C392" s="51">
        <v>349.7</v>
      </c>
      <c r="D392" s="51">
        <v>337.3</v>
      </c>
      <c r="E392" s="51">
        <v>12.4</v>
      </c>
      <c r="F392" s="51" t="s">
        <v>117</v>
      </c>
      <c r="T392" s="51"/>
    </row>
    <row r="393" spans="2:20" ht="14" x14ac:dyDescent="0.3">
      <c r="B393" s="67">
        <v>43035</v>
      </c>
      <c r="C393" s="51">
        <v>351.6</v>
      </c>
      <c r="D393" s="51">
        <v>344.2</v>
      </c>
      <c r="E393" s="51">
        <v>7.5</v>
      </c>
      <c r="F393" s="51" t="s">
        <v>117</v>
      </c>
      <c r="T393" s="51"/>
    </row>
    <row r="394" spans="2:20" ht="14" x14ac:dyDescent="0.3">
      <c r="B394" s="67">
        <v>43036</v>
      </c>
      <c r="C394" s="51">
        <v>347.9</v>
      </c>
      <c r="D394" s="51">
        <v>329.7</v>
      </c>
      <c r="E394" s="51">
        <v>18.2</v>
      </c>
      <c r="F394" s="51" t="s">
        <v>117</v>
      </c>
      <c r="T394" s="51"/>
    </row>
    <row r="395" spans="2:20" ht="14" x14ac:dyDescent="0.3">
      <c r="B395" s="67">
        <v>43037</v>
      </c>
      <c r="C395" s="51">
        <v>352.5</v>
      </c>
      <c r="D395" s="51">
        <v>342.9</v>
      </c>
      <c r="E395" s="51">
        <v>9.6</v>
      </c>
      <c r="F395" s="51" t="s">
        <v>117</v>
      </c>
      <c r="T395" s="51"/>
    </row>
    <row r="396" spans="2:20" ht="14" x14ac:dyDescent="0.3">
      <c r="B396" s="67">
        <v>43038</v>
      </c>
      <c r="C396" s="51">
        <v>353</v>
      </c>
      <c r="D396" s="51">
        <v>332</v>
      </c>
      <c r="E396" s="51">
        <v>20.9</v>
      </c>
      <c r="F396" s="51" t="s">
        <v>117</v>
      </c>
      <c r="T396" s="51"/>
    </row>
    <row r="397" spans="2:20" ht="14" x14ac:dyDescent="0.3">
      <c r="B397" s="67">
        <v>43039</v>
      </c>
      <c r="C397" s="51">
        <v>352.5</v>
      </c>
      <c r="D397" s="51">
        <v>336.4</v>
      </c>
      <c r="E397" s="51">
        <v>16.2</v>
      </c>
      <c r="F397" s="51" t="s">
        <v>117</v>
      </c>
      <c r="T397" s="51"/>
    </row>
    <row r="398" spans="2:20" ht="14" x14ac:dyDescent="0.3">
      <c r="B398" s="67">
        <v>43040</v>
      </c>
      <c r="C398" s="51">
        <v>358.3</v>
      </c>
      <c r="D398" s="51">
        <v>351.9</v>
      </c>
      <c r="E398" s="51">
        <v>6.4</v>
      </c>
      <c r="F398" s="51" t="s">
        <v>117</v>
      </c>
      <c r="T398" s="51"/>
    </row>
    <row r="399" spans="2:20" ht="14" x14ac:dyDescent="0.3">
      <c r="B399" s="67">
        <v>43041</v>
      </c>
      <c r="C399" s="51">
        <v>355.6</v>
      </c>
      <c r="D399" s="51">
        <v>345</v>
      </c>
      <c r="E399" s="51">
        <v>10.6</v>
      </c>
      <c r="F399" s="51" t="s">
        <v>117</v>
      </c>
      <c r="T399" s="51"/>
    </row>
    <row r="400" spans="2:20" ht="14" x14ac:dyDescent="0.3">
      <c r="B400" s="67">
        <v>43042</v>
      </c>
      <c r="C400" s="51">
        <v>358.5</v>
      </c>
      <c r="D400" s="51">
        <v>342</v>
      </c>
      <c r="E400" s="51">
        <v>16.5</v>
      </c>
      <c r="F400" s="51" t="s">
        <v>117</v>
      </c>
      <c r="T400" s="51"/>
    </row>
    <row r="401" spans="2:20" ht="14" x14ac:dyDescent="0.3">
      <c r="B401" s="67">
        <v>43043</v>
      </c>
      <c r="C401" s="51">
        <v>360.8</v>
      </c>
      <c r="D401" s="51">
        <v>353.1</v>
      </c>
      <c r="E401" s="51">
        <v>7.7</v>
      </c>
      <c r="F401" s="51" t="s">
        <v>117</v>
      </c>
      <c r="T401" s="51"/>
    </row>
    <row r="402" spans="2:20" ht="14" x14ac:dyDescent="0.3">
      <c r="B402" s="67">
        <v>43044</v>
      </c>
      <c r="C402" s="51">
        <v>364.2</v>
      </c>
      <c r="D402" s="51">
        <v>348.9</v>
      </c>
      <c r="E402" s="51">
        <v>15.3</v>
      </c>
      <c r="F402" s="51" t="s">
        <v>117</v>
      </c>
      <c r="T402" s="51"/>
    </row>
    <row r="403" spans="2:20" ht="14" x14ac:dyDescent="0.3">
      <c r="B403" s="67">
        <v>43045</v>
      </c>
      <c r="C403" s="51">
        <v>352.6</v>
      </c>
      <c r="D403" s="51">
        <v>328.7</v>
      </c>
      <c r="E403" s="51">
        <v>23.8</v>
      </c>
      <c r="F403" s="51" t="s">
        <v>117</v>
      </c>
      <c r="T403" s="51"/>
    </row>
    <row r="404" spans="2:20" ht="14" x14ac:dyDescent="0.3">
      <c r="B404" s="67">
        <v>43046</v>
      </c>
      <c r="C404" s="51">
        <v>350</v>
      </c>
      <c r="D404" s="51">
        <v>333.5</v>
      </c>
      <c r="E404" s="51">
        <v>16.5</v>
      </c>
      <c r="F404" s="51" t="s">
        <v>117</v>
      </c>
      <c r="T404" s="51"/>
    </row>
    <row r="405" spans="2:20" ht="14" x14ac:dyDescent="0.3">
      <c r="B405" s="67">
        <v>43047</v>
      </c>
      <c r="C405" s="51">
        <v>351</v>
      </c>
      <c r="D405" s="51">
        <v>327.5</v>
      </c>
      <c r="E405" s="51">
        <v>23.5</v>
      </c>
      <c r="F405" s="51" t="s">
        <v>117</v>
      </c>
      <c r="T405" s="51"/>
    </row>
    <row r="406" spans="2:20" ht="14" x14ac:dyDescent="0.3">
      <c r="B406" s="67">
        <v>43048</v>
      </c>
      <c r="C406" s="51">
        <v>348.6</v>
      </c>
      <c r="D406" s="51">
        <v>334.2</v>
      </c>
      <c r="E406" s="51">
        <v>14.4</v>
      </c>
      <c r="F406" s="51" t="s">
        <v>117</v>
      </c>
      <c r="T406" s="51"/>
    </row>
    <row r="407" spans="2:20" ht="14" x14ac:dyDescent="0.3">
      <c r="B407" s="67">
        <v>43049</v>
      </c>
      <c r="C407" s="51">
        <v>351.8</v>
      </c>
      <c r="D407" s="51">
        <v>341</v>
      </c>
      <c r="E407" s="51">
        <v>10.8</v>
      </c>
      <c r="F407" s="51" t="s">
        <v>117</v>
      </c>
      <c r="T407" s="51"/>
    </row>
    <row r="408" spans="2:20" ht="14" x14ac:dyDescent="0.3">
      <c r="B408" s="67">
        <v>43050</v>
      </c>
      <c r="C408" s="51">
        <v>352.1</v>
      </c>
      <c r="D408" s="51">
        <v>330.4</v>
      </c>
      <c r="E408" s="51">
        <v>21.7</v>
      </c>
      <c r="F408" s="51" t="s">
        <v>117</v>
      </c>
      <c r="T408" s="51"/>
    </row>
    <row r="409" spans="2:20" ht="14" x14ac:dyDescent="0.3">
      <c r="B409" s="67">
        <v>43051</v>
      </c>
      <c r="C409" s="51">
        <v>352.7</v>
      </c>
      <c r="D409" s="51">
        <v>341.5</v>
      </c>
      <c r="E409" s="51">
        <v>11.2</v>
      </c>
      <c r="F409" s="51" t="s">
        <v>117</v>
      </c>
      <c r="T409" s="51"/>
    </row>
    <row r="410" spans="2:20" ht="14" x14ac:dyDescent="0.3">
      <c r="B410" s="67">
        <v>43052</v>
      </c>
      <c r="C410" s="51">
        <v>353.2</v>
      </c>
      <c r="D410" s="51">
        <v>326.89999999999998</v>
      </c>
      <c r="E410" s="51">
        <v>26.2</v>
      </c>
      <c r="F410" s="51" t="s">
        <v>117</v>
      </c>
      <c r="T410" s="51"/>
    </row>
    <row r="411" spans="2:20" ht="14" x14ac:dyDescent="0.3">
      <c r="B411" s="67">
        <v>43053</v>
      </c>
      <c r="C411" s="51">
        <v>355.5</v>
      </c>
      <c r="D411" s="51">
        <v>337.8</v>
      </c>
      <c r="E411" s="51">
        <v>17.7</v>
      </c>
      <c r="F411" s="51" t="s">
        <v>117</v>
      </c>
      <c r="T411" s="51"/>
    </row>
    <row r="412" spans="2:20" ht="14" x14ac:dyDescent="0.3">
      <c r="B412" s="67">
        <v>43054</v>
      </c>
      <c r="C412" s="51">
        <v>357.6</v>
      </c>
      <c r="D412" s="51">
        <v>337.4</v>
      </c>
      <c r="E412" s="51">
        <v>20.3</v>
      </c>
      <c r="F412" s="51" t="s">
        <v>117</v>
      </c>
      <c r="T412" s="51"/>
    </row>
    <row r="413" spans="2:20" ht="14" x14ac:dyDescent="0.3">
      <c r="B413" s="67">
        <v>43055</v>
      </c>
      <c r="C413" s="51">
        <v>356.9</v>
      </c>
      <c r="D413" s="51">
        <v>348.7</v>
      </c>
      <c r="E413" s="51">
        <v>8.1999999999999993</v>
      </c>
      <c r="F413" s="51" t="s">
        <v>117</v>
      </c>
      <c r="T413" s="51"/>
    </row>
    <row r="414" spans="2:20" ht="14" x14ac:dyDescent="0.3">
      <c r="B414" s="67">
        <v>43056</v>
      </c>
      <c r="C414" s="51">
        <v>353.3</v>
      </c>
      <c r="D414" s="51">
        <v>330.3</v>
      </c>
      <c r="E414" s="51">
        <v>23</v>
      </c>
      <c r="F414" s="51" t="s">
        <v>117</v>
      </c>
      <c r="T414" s="51"/>
    </row>
    <row r="415" spans="2:20" ht="14" x14ac:dyDescent="0.3">
      <c r="B415" s="67">
        <v>43057</v>
      </c>
      <c r="C415" s="51">
        <v>354.2</v>
      </c>
      <c r="D415" s="51">
        <v>338.6</v>
      </c>
      <c r="E415" s="51">
        <v>15.5</v>
      </c>
      <c r="F415" s="51" t="s">
        <v>117</v>
      </c>
      <c r="T415" s="51"/>
    </row>
    <row r="416" spans="2:20" ht="14" x14ac:dyDescent="0.3">
      <c r="B416" s="67">
        <v>43058</v>
      </c>
      <c r="C416" s="51">
        <v>353.7</v>
      </c>
      <c r="D416" s="51">
        <v>335.9</v>
      </c>
      <c r="E416" s="51">
        <v>17.8</v>
      </c>
      <c r="F416" s="51" t="s">
        <v>117</v>
      </c>
      <c r="T416" s="51"/>
    </row>
    <row r="417" spans="2:20" ht="14" x14ac:dyDescent="0.3">
      <c r="B417" s="67">
        <v>43059</v>
      </c>
      <c r="C417" s="51">
        <v>354.6</v>
      </c>
      <c r="D417" s="51">
        <v>331.6</v>
      </c>
      <c r="E417" s="51">
        <v>23</v>
      </c>
      <c r="F417" s="51" t="s">
        <v>117</v>
      </c>
      <c r="T417" s="51"/>
    </row>
    <row r="418" spans="2:20" ht="14" x14ac:dyDescent="0.3">
      <c r="B418" s="67">
        <v>43060</v>
      </c>
      <c r="C418" s="51">
        <v>355.6</v>
      </c>
      <c r="D418" s="51">
        <v>341.5</v>
      </c>
      <c r="E418" s="51">
        <v>14.2</v>
      </c>
      <c r="F418" s="51" t="s">
        <v>117</v>
      </c>
      <c r="T418" s="51"/>
    </row>
    <row r="419" spans="2:20" ht="14" x14ac:dyDescent="0.3">
      <c r="B419" s="67">
        <v>43061</v>
      </c>
      <c r="C419" s="51">
        <v>355.8</v>
      </c>
      <c r="D419" s="51">
        <v>338.7</v>
      </c>
      <c r="E419" s="51">
        <v>17.100000000000001</v>
      </c>
      <c r="F419" s="51" t="s">
        <v>117</v>
      </c>
      <c r="T419" s="51"/>
    </row>
    <row r="420" spans="2:20" ht="14" x14ac:dyDescent="0.3">
      <c r="B420" s="67">
        <v>43062</v>
      </c>
      <c r="C420" s="51">
        <v>355.1</v>
      </c>
      <c r="D420" s="51">
        <v>334.7</v>
      </c>
      <c r="E420" s="51">
        <v>20.399999999999999</v>
      </c>
      <c r="F420" s="51" t="s">
        <v>117</v>
      </c>
      <c r="T420" s="51"/>
    </row>
    <row r="421" spans="2:20" ht="14" x14ac:dyDescent="0.3">
      <c r="B421" s="67">
        <v>43063</v>
      </c>
      <c r="C421" s="51">
        <v>352.7</v>
      </c>
      <c r="D421" s="51">
        <v>334.5</v>
      </c>
      <c r="E421" s="51">
        <v>18.100000000000001</v>
      </c>
      <c r="F421" s="51" t="s">
        <v>117</v>
      </c>
      <c r="T421" s="51"/>
    </row>
    <row r="422" spans="2:20" ht="14" x14ac:dyDescent="0.3">
      <c r="B422" s="67">
        <v>43064</v>
      </c>
      <c r="C422" s="51">
        <v>354</v>
      </c>
      <c r="D422" s="51">
        <v>339.9</v>
      </c>
      <c r="E422" s="51">
        <v>14.1</v>
      </c>
      <c r="F422" s="51" t="s">
        <v>117</v>
      </c>
      <c r="T422" s="51"/>
    </row>
    <row r="423" spans="2:20" ht="14" x14ac:dyDescent="0.3">
      <c r="B423" s="67">
        <v>43065</v>
      </c>
      <c r="C423" s="51">
        <v>355.2</v>
      </c>
      <c r="D423" s="51">
        <v>339.8</v>
      </c>
      <c r="E423" s="51">
        <v>15.4</v>
      </c>
      <c r="F423" s="51" t="s">
        <v>117</v>
      </c>
      <c r="T423" s="51"/>
    </row>
    <row r="424" spans="2:20" ht="14" x14ac:dyDescent="0.3">
      <c r="B424" s="67">
        <v>43066</v>
      </c>
      <c r="C424" s="51">
        <v>355.8</v>
      </c>
      <c r="D424" s="51">
        <v>337.2</v>
      </c>
      <c r="E424" s="51">
        <v>18.600000000000001</v>
      </c>
      <c r="F424" s="51" t="s">
        <v>117</v>
      </c>
      <c r="T424" s="51"/>
    </row>
    <row r="425" spans="2:20" ht="14" x14ac:dyDescent="0.3">
      <c r="B425" s="67">
        <v>43067</v>
      </c>
      <c r="C425" s="51">
        <v>356.2</v>
      </c>
      <c r="D425" s="51">
        <v>329.9</v>
      </c>
      <c r="E425" s="51">
        <v>26.3</v>
      </c>
      <c r="F425" s="51" t="s">
        <v>117</v>
      </c>
      <c r="T425" s="51"/>
    </row>
    <row r="426" spans="2:20" ht="14" x14ac:dyDescent="0.3">
      <c r="B426" s="67">
        <v>43068</v>
      </c>
      <c r="C426" s="51">
        <v>358.9</v>
      </c>
      <c r="D426" s="51">
        <v>340.6</v>
      </c>
      <c r="E426" s="51">
        <v>18.3</v>
      </c>
      <c r="F426" s="51" t="s">
        <v>117</v>
      </c>
      <c r="T426" s="51"/>
    </row>
    <row r="427" spans="2:20" ht="14" x14ac:dyDescent="0.3">
      <c r="B427" s="67">
        <v>43069</v>
      </c>
      <c r="C427" s="51">
        <v>359.5</v>
      </c>
      <c r="D427" s="51">
        <v>332</v>
      </c>
      <c r="E427" s="51">
        <v>27.5</v>
      </c>
      <c r="F427" s="51" t="s">
        <v>117</v>
      </c>
      <c r="T427" s="51"/>
    </row>
    <row r="428" spans="2:20" ht="14" x14ac:dyDescent="0.3">
      <c r="B428" s="67">
        <v>43070</v>
      </c>
      <c r="C428" s="51">
        <v>358.5</v>
      </c>
      <c r="D428" s="51">
        <v>335.5</v>
      </c>
      <c r="E428" s="51">
        <v>23</v>
      </c>
      <c r="F428" s="51" t="s">
        <v>117</v>
      </c>
      <c r="T428" s="51"/>
    </row>
    <row r="429" spans="2:20" ht="14" x14ac:dyDescent="0.3">
      <c r="B429" s="67">
        <v>43071</v>
      </c>
      <c r="C429" s="51">
        <v>362.4</v>
      </c>
      <c r="D429" s="51">
        <v>344.2</v>
      </c>
      <c r="E429" s="51">
        <v>18.2</v>
      </c>
      <c r="F429" s="51" t="s">
        <v>117</v>
      </c>
      <c r="T429" s="51"/>
    </row>
    <row r="430" spans="2:20" ht="14" x14ac:dyDescent="0.3">
      <c r="B430" s="67">
        <v>43072</v>
      </c>
      <c r="C430" s="51">
        <v>370.1</v>
      </c>
      <c r="D430" s="51">
        <v>356.2</v>
      </c>
      <c r="E430" s="51">
        <v>13.9</v>
      </c>
      <c r="F430" s="51" t="s">
        <v>117</v>
      </c>
      <c r="T430" s="51"/>
    </row>
    <row r="431" spans="2:20" ht="14" x14ac:dyDescent="0.3">
      <c r="B431" s="67">
        <v>43073</v>
      </c>
      <c r="C431" s="51">
        <v>360.7</v>
      </c>
      <c r="D431" s="51">
        <v>339.8</v>
      </c>
      <c r="E431" s="51">
        <v>20.9</v>
      </c>
      <c r="F431" s="51" t="s">
        <v>117</v>
      </c>
      <c r="T431" s="51"/>
    </row>
    <row r="432" spans="2:20" ht="14" x14ac:dyDescent="0.3">
      <c r="B432" s="67">
        <v>43074</v>
      </c>
      <c r="C432" s="51">
        <v>361.5</v>
      </c>
      <c r="D432" s="51">
        <v>345.3</v>
      </c>
      <c r="E432" s="51">
        <v>16.3</v>
      </c>
      <c r="F432" s="51" t="s">
        <v>117</v>
      </c>
      <c r="T432" s="51"/>
    </row>
    <row r="433" spans="2:20" ht="14" x14ac:dyDescent="0.3">
      <c r="B433" s="67">
        <v>43075</v>
      </c>
      <c r="C433" s="51">
        <v>359.3</v>
      </c>
      <c r="D433" s="51">
        <v>343</v>
      </c>
      <c r="E433" s="51">
        <v>16.399999999999999</v>
      </c>
      <c r="F433" s="51" t="s">
        <v>117</v>
      </c>
      <c r="T433" s="51"/>
    </row>
    <row r="434" spans="2:20" ht="14" x14ac:dyDescent="0.3">
      <c r="B434" s="67">
        <v>43076</v>
      </c>
      <c r="C434" s="51">
        <v>360.9</v>
      </c>
      <c r="D434" s="51">
        <v>343.4</v>
      </c>
      <c r="E434" s="51">
        <v>17.5</v>
      </c>
      <c r="F434" s="51" t="s">
        <v>117</v>
      </c>
      <c r="T434" s="51"/>
    </row>
    <row r="435" spans="2:20" ht="14" x14ac:dyDescent="0.3">
      <c r="B435" s="67">
        <v>43077</v>
      </c>
      <c r="C435" s="51">
        <v>360.9</v>
      </c>
      <c r="D435" s="51">
        <v>340</v>
      </c>
      <c r="E435" s="51">
        <v>21</v>
      </c>
      <c r="F435" s="51" t="s">
        <v>117</v>
      </c>
      <c r="T435" s="51"/>
    </row>
    <row r="436" spans="2:20" ht="14" x14ac:dyDescent="0.3">
      <c r="B436" s="67">
        <v>43078</v>
      </c>
      <c r="C436" s="51">
        <v>362.8</v>
      </c>
      <c r="D436" s="51">
        <v>346.7</v>
      </c>
      <c r="E436" s="51">
        <v>16.100000000000001</v>
      </c>
      <c r="F436" s="51" t="s">
        <v>117</v>
      </c>
      <c r="T436" s="51"/>
    </row>
    <row r="437" spans="2:20" ht="14" x14ac:dyDescent="0.3">
      <c r="B437" s="67">
        <v>43079</v>
      </c>
      <c r="C437" s="51">
        <v>361.2</v>
      </c>
      <c r="D437" s="51">
        <v>341.4</v>
      </c>
      <c r="E437" s="51">
        <v>19.899999999999999</v>
      </c>
      <c r="F437" s="51" t="s">
        <v>117</v>
      </c>
      <c r="T437" s="51"/>
    </row>
    <row r="438" spans="2:20" ht="14" x14ac:dyDescent="0.3">
      <c r="B438" s="67">
        <v>43080</v>
      </c>
      <c r="C438" s="51">
        <v>361.8</v>
      </c>
      <c r="D438" s="51">
        <v>330.3</v>
      </c>
      <c r="E438" s="51">
        <v>31.5</v>
      </c>
      <c r="F438" s="51" t="s">
        <v>117</v>
      </c>
      <c r="T438" s="51"/>
    </row>
    <row r="439" spans="2:20" ht="14" x14ac:dyDescent="0.3">
      <c r="B439" s="67">
        <v>43081</v>
      </c>
      <c r="C439" s="51">
        <v>360.1</v>
      </c>
      <c r="D439" s="51">
        <v>333.7</v>
      </c>
      <c r="E439" s="51">
        <v>26.4</v>
      </c>
      <c r="F439" s="51" t="s">
        <v>117</v>
      </c>
      <c r="T439" s="51"/>
    </row>
    <row r="440" spans="2:20" ht="14" x14ac:dyDescent="0.3">
      <c r="B440" s="67">
        <v>43082</v>
      </c>
      <c r="C440" s="51">
        <v>360.1</v>
      </c>
      <c r="D440" s="51">
        <v>326.60000000000002</v>
      </c>
      <c r="E440" s="51">
        <v>33.5</v>
      </c>
      <c r="F440" s="51" t="s">
        <v>117</v>
      </c>
      <c r="T440" s="51"/>
    </row>
    <row r="441" spans="2:20" ht="14" x14ac:dyDescent="0.3">
      <c r="B441" s="67">
        <v>43083</v>
      </c>
      <c r="C441" s="51">
        <v>363.1</v>
      </c>
      <c r="D441" s="51">
        <v>342.8</v>
      </c>
      <c r="E441" s="51">
        <v>20.3</v>
      </c>
      <c r="F441" s="51" t="s">
        <v>117</v>
      </c>
      <c r="T441" s="51"/>
    </row>
    <row r="442" spans="2:20" ht="14" x14ac:dyDescent="0.3">
      <c r="B442" s="67">
        <v>43084</v>
      </c>
      <c r="C442" s="51">
        <v>362.3</v>
      </c>
      <c r="D442" s="51">
        <v>343.9</v>
      </c>
      <c r="E442" s="51">
        <v>18.5</v>
      </c>
      <c r="F442" s="51" t="s">
        <v>117</v>
      </c>
      <c r="T442" s="51"/>
    </row>
    <row r="443" spans="2:20" ht="14" x14ac:dyDescent="0.3">
      <c r="B443" s="67">
        <v>43085</v>
      </c>
      <c r="C443" s="51">
        <v>360.2</v>
      </c>
      <c r="D443" s="51">
        <v>330.8</v>
      </c>
      <c r="E443" s="51">
        <v>29.4</v>
      </c>
      <c r="F443" s="51" t="s">
        <v>117</v>
      </c>
      <c r="T443" s="51"/>
    </row>
    <row r="444" spans="2:20" ht="14" x14ac:dyDescent="0.3">
      <c r="B444" s="67">
        <v>43086</v>
      </c>
      <c r="C444" s="51">
        <v>359.1</v>
      </c>
      <c r="D444" s="51">
        <v>339.3</v>
      </c>
      <c r="E444" s="51">
        <v>19.899999999999999</v>
      </c>
      <c r="F444" s="51" t="s">
        <v>117</v>
      </c>
      <c r="T444" s="51"/>
    </row>
    <row r="445" spans="2:20" ht="14" x14ac:dyDescent="0.3">
      <c r="B445" s="67">
        <v>43087</v>
      </c>
      <c r="C445" s="51">
        <v>356.2</v>
      </c>
      <c r="D445" s="51">
        <v>327.5</v>
      </c>
      <c r="E445" s="51">
        <v>28.7</v>
      </c>
      <c r="F445" s="51" t="s">
        <v>117</v>
      </c>
      <c r="T445" s="51"/>
    </row>
    <row r="446" spans="2:20" ht="14" x14ac:dyDescent="0.3">
      <c r="B446" s="67">
        <v>43088</v>
      </c>
      <c r="C446" s="51">
        <v>354.5</v>
      </c>
      <c r="D446" s="51">
        <v>340.2</v>
      </c>
      <c r="E446" s="51">
        <v>14.3</v>
      </c>
      <c r="F446" s="51" t="s">
        <v>117</v>
      </c>
      <c r="T446" s="51"/>
    </row>
    <row r="447" spans="2:20" ht="14" x14ac:dyDescent="0.3">
      <c r="B447" s="67">
        <v>43089</v>
      </c>
      <c r="C447" s="51">
        <v>356.9</v>
      </c>
      <c r="D447" s="51">
        <v>339.3</v>
      </c>
      <c r="E447" s="51">
        <v>17.600000000000001</v>
      </c>
      <c r="F447" s="51" t="s">
        <v>117</v>
      </c>
      <c r="T447" s="51"/>
    </row>
    <row r="448" spans="2:20" ht="14" x14ac:dyDescent="0.3">
      <c r="B448" s="67">
        <v>43090</v>
      </c>
      <c r="C448" s="51">
        <v>359.1</v>
      </c>
      <c r="D448" s="51">
        <v>344.6</v>
      </c>
      <c r="E448" s="51">
        <v>14.5</v>
      </c>
      <c r="F448" s="51" t="s">
        <v>117</v>
      </c>
      <c r="T448" s="51"/>
    </row>
    <row r="449" spans="2:20" ht="14" x14ac:dyDescent="0.3">
      <c r="B449" s="67">
        <v>43091</v>
      </c>
      <c r="C449" s="51">
        <v>360.5</v>
      </c>
      <c r="D449" s="51">
        <v>345.7</v>
      </c>
      <c r="E449" s="51">
        <v>14.8</v>
      </c>
      <c r="F449" s="51" t="s">
        <v>117</v>
      </c>
      <c r="T449" s="51"/>
    </row>
    <row r="450" spans="2:20" ht="14" x14ac:dyDescent="0.3">
      <c r="B450" s="67">
        <v>43092</v>
      </c>
      <c r="C450" s="51">
        <v>361.9</v>
      </c>
      <c r="D450" s="51">
        <v>343.2</v>
      </c>
      <c r="E450" s="51">
        <v>18.7</v>
      </c>
      <c r="F450" s="51" t="s">
        <v>117</v>
      </c>
      <c r="T450" s="51"/>
    </row>
    <row r="451" spans="2:20" ht="14" x14ac:dyDescent="0.3">
      <c r="B451" s="67">
        <v>43093</v>
      </c>
      <c r="C451" s="51">
        <v>360.6</v>
      </c>
      <c r="D451" s="51">
        <v>346.4</v>
      </c>
      <c r="E451" s="51">
        <v>14.1</v>
      </c>
      <c r="F451" s="51" t="s">
        <v>117</v>
      </c>
      <c r="T451" s="51"/>
    </row>
    <row r="452" spans="2:20" ht="14" x14ac:dyDescent="0.3">
      <c r="B452" s="67">
        <v>43094</v>
      </c>
      <c r="C452" s="51">
        <v>362.4</v>
      </c>
      <c r="D452" s="51">
        <v>351</v>
      </c>
      <c r="E452" s="51">
        <v>11.4</v>
      </c>
      <c r="F452" s="51" t="s">
        <v>117</v>
      </c>
      <c r="T452" s="51"/>
    </row>
    <row r="453" spans="2:20" ht="14" x14ac:dyDescent="0.3">
      <c r="B453" s="67">
        <v>43095</v>
      </c>
      <c r="C453" s="51">
        <v>363</v>
      </c>
      <c r="D453" s="51">
        <v>339.9</v>
      </c>
      <c r="E453" s="51">
        <v>23.1</v>
      </c>
      <c r="F453" s="51" t="s">
        <v>117</v>
      </c>
      <c r="T453" s="51"/>
    </row>
    <row r="454" spans="2:20" ht="14" x14ac:dyDescent="0.3">
      <c r="B454" s="67">
        <v>43096</v>
      </c>
      <c r="C454" s="51">
        <v>361.2</v>
      </c>
      <c r="D454" s="51">
        <v>341.3</v>
      </c>
      <c r="E454" s="51">
        <v>19.899999999999999</v>
      </c>
      <c r="F454" s="51" t="s">
        <v>117</v>
      </c>
      <c r="T454" s="51"/>
    </row>
    <row r="455" spans="2:20" ht="14" x14ac:dyDescent="0.3">
      <c r="B455" s="67">
        <v>43097</v>
      </c>
      <c r="C455" s="51">
        <v>357</v>
      </c>
      <c r="D455" s="51">
        <v>340</v>
      </c>
      <c r="E455" s="51">
        <v>17.100000000000001</v>
      </c>
      <c r="F455" s="51" t="s">
        <v>117</v>
      </c>
      <c r="T455" s="51"/>
    </row>
    <row r="456" spans="2:20" ht="14" x14ac:dyDescent="0.3">
      <c r="B456" s="67">
        <v>43098</v>
      </c>
      <c r="C456" s="51">
        <v>359.1</v>
      </c>
      <c r="D456" s="51">
        <v>339.2</v>
      </c>
      <c r="E456" s="51">
        <v>19.8</v>
      </c>
      <c r="F456" s="51" t="s">
        <v>117</v>
      </c>
      <c r="T456" s="51"/>
    </row>
    <row r="457" spans="2:20" ht="14" x14ac:dyDescent="0.3">
      <c r="B457" s="67">
        <v>43099</v>
      </c>
      <c r="C457" s="51">
        <v>353.3</v>
      </c>
      <c r="D457" s="51">
        <v>333.9</v>
      </c>
      <c r="E457" s="51">
        <v>19.3</v>
      </c>
      <c r="F457" s="51" t="s">
        <v>117</v>
      </c>
      <c r="T457" s="51"/>
    </row>
    <row r="458" spans="2:20" ht="14" x14ac:dyDescent="0.3">
      <c r="B458" s="67">
        <v>43100</v>
      </c>
      <c r="C458" s="51">
        <v>357.3</v>
      </c>
      <c r="D458" s="51">
        <v>349.5</v>
      </c>
      <c r="E458" s="51">
        <v>7.8</v>
      </c>
      <c r="F458" s="51" t="s">
        <v>117</v>
      </c>
      <c r="T458" s="51"/>
    </row>
    <row r="459" spans="2:20" ht="14" x14ac:dyDescent="0.3">
      <c r="B459" s="67">
        <v>43101</v>
      </c>
      <c r="C459" s="51">
        <v>363.7</v>
      </c>
      <c r="D459" s="51">
        <v>350.8</v>
      </c>
      <c r="E459" s="51">
        <v>12.9</v>
      </c>
      <c r="F459" s="51" t="s">
        <v>117</v>
      </c>
      <c r="T459" s="51"/>
    </row>
    <row r="460" spans="2:20" ht="14" x14ac:dyDescent="0.3">
      <c r="B460" s="67">
        <v>43102</v>
      </c>
      <c r="C460" s="51">
        <v>362.2</v>
      </c>
      <c r="D460" s="51">
        <v>341.5</v>
      </c>
      <c r="E460" s="51">
        <v>20.7</v>
      </c>
      <c r="F460" s="51" t="s">
        <v>117</v>
      </c>
      <c r="T460" s="51"/>
    </row>
    <row r="461" spans="2:20" ht="14" x14ac:dyDescent="0.3">
      <c r="B461" s="67">
        <v>43103</v>
      </c>
      <c r="C461" s="51">
        <v>363.1</v>
      </c>
      <c r="D461" s="51">
        <v>344.8</v>
      </c>
      <c r="E461" s="51">
        <v>18.3</v>
      </c>
      <c r="F461" s="51" t="s">
        <v>117</v>
      </c>
      <c r="T461" s="51"/>
    </row>
    <row r="462" spans="2:20" ht="14" x14ac:dyDescent="0.3">
      <c r="B462" s="67">
        <v>43104</v>
      </c>
      <c r="C462" s="51">
        <v>361.1</v>
      </c>
      <c r="D462" s="51">
        <v>342.5</v>
      </c>
      <c r="E462" s="51">
        <v>18.600000000000001</v>
      </c>
      <c r="F462" s="51" t="s">
        <v>117</v>
      </c>
      <c r="T462" s="51"/>
    </row>
    <row r="463" spans="2:20" ht="14" x14ac:dyDescent="0.3">
      <c r="B463" s="67">
        <v>43105</v>
      </c>
      <c r="C463" s="51">
        <v>358.5</v>
      </c>
      <c r="D463" s="51">
        <v>339.1</v>
      </c>
      <c r="E463" s="51">
        <v>19.399999999999999</v>
      </c>
      <c r="F463" s="51" t="s">
        <v>117</v>
      </c>
      <c r="T463" s="51"/>
    </row>
    <row r="464" spans="2:20" ht="14" x14ac:dyDescent="0.3">
      <c r="B464" s="67">
        <v>43106</v>
      </c>
      <c r="C464" s="51">
        <v>360.4</v>
      </c>
      <c r="D464" s="51">
        <v>343.7</v>
      </c>
      <c r="E464" s="51">
        <v>16.7</v>
      </c>
      <c r="F464" s="51" t="s">
        <v>117</v>
      </c>
      <c r="T464" s="51"/>
    </row>
    <row r="465" spans="2:20" ht="14" x14ac:dyDescent="0.3">
      <c r="B465" s="67">
        <v>43107</v>
      </c>
      <c r="C465" s="51">
        <v>355.5</v>
      </c>
      <c r="D465" s="51">
        <v>330.1</v>
      </c>
      <c r="E465" s="51">
        <v>25.4</v>
      </c>
      <c r="F465" s="51" t="s">
        <v>117</v>
      </c>
      <c r="T465" s="51"/>
    </row>
    <row r="466" spans="2:20" ht="14" x14ac:dyDescent="0.3">
      <c r="B466" s="67">
        <v>43108</v>
      </c>
      <c r="C466" s="51">
        <v>357.5</v>
      </c>
      <c r="D466" s="51">
        <v>337.2</v>
      </c>
      <c r="E466" s="51">
        <v>20.3</v>
      </c>
      <c r="F466" s="51" t="s">
        <v>117</v>
      </c>
      <c r="T466" s="51"/>
    </row>
    <row r="467" spans="2:20" ht="14" x14ac:dyDescent="0.3">
      <c r="B467" s="67">
        <v>43109</v>
      </c>
      <c r="C467" s="51">
        <v>356.8</v>
      </c>
      <c r="D467" s="51">
        <v>340.1</v>
      </c>
      <c r="E467" s="51">
        <v>16.7</v>
      </c>
      <c r="F467" s="51" t="s">
        <v>117</v>
      </c>
      <c r="T467" s="51"/>
    </row>
    <row r="468" spans="2:20" ht="14" x14ac:dyDescent="0.3">
      <c r="B468" s="67">
        <v>43110</v>
      </c>
      <c r="C468" s="51">
        <v>355.9</v>
      </c>
      <c r="D468" s="51">
        <v>342.2</v>
      </c>
      <c r="E468" s="51">
        <v>13.7</v>
      </c>
      <c r="F468" s="51" t="s">
        <v>117</v>
      </c>
      <c r="T468" s="51"/>
    </row>
    <row r="469" spans="2:20" ht="14" x14ac:dyDescent="0.3">
      <c r="B469" s="67">
        <v>43111</v>
      </c>
      <c r="C469" s="51">
        <v>357.7</v>
      </c>
      <c r="D469" s="51">
        <v>334.1</v>
      </c>
      <c r="E469" s="51">
        <v>23.6</v>
      </c>
      <c r="F469" s="51" t="s">
        <v>117</v>
      </c>
      <c r="T469" s="51"/>
    </row>
    <row r="470" spans="2:20" ht="14" x14ac:dyDescent="0.3">
      <c r="B470" s="67">
        <v>43112</v>
      </c>
      <c r="C470" s="51">
        <v>357.6</v>
      </c>
      <c r="D470" s="51">
        <v>337.9</v>
      </c>
      <c r="E470" s="51">
        <v>19.7</v>
      </c>
      <c r="F470" s="51" t="s">
        <v>117</v>
      </c>
      <c r="T470" s="51"/>
    </row>
    <row r="471" spans="2:20" ht="14" x14ac:dyDescent="0.3">
      <c r="B471" s="67">
        <v>43113</v>
      </c>
      <c r="C471" s="51">
        <v>360.2</v>
      </c>
      <c r="D471" s="51">
        <v>343.7</v>
      </c>
      <c r="E471" s="51">
        <v>16.399999999999999</v>
      </c>
      <c r="F471" s="51" t="s">
        <v>117</v>
      </c>
      <c r="T471" s="51"/>
    </row>
    <row r="472" spans="2:20" ht="14" x14ac:dyDescent="0.3">
      <c r="B472" s="67">
        <v>43114</v>
      </c>
      <c r="C472" s="51">
        <v>358.4</v>
      </c>
      <c r="D472" s="51">
        <v>336</v>
      </c>
      <c r="E472" s="51">
        <v>22.4</v>
      </c>
      <c r="F472" s="51" t="s">
        <v>117</v>
      </c>
      <c r="T472" s="51"/>
    </row>
    <row r="473" spans="2:20" ht="14" x14ac:dyDescent="0.3">
      <c r="B473" s="67">
        <v>43115</v>
      </c>
      <c r="C473" s="51">
        <v>354.9</v>
      </c>
      <c r="D473" s="51">
        <v>334.6</v>
      </c>
      <c r="E473" s="51">
        <v>20.2</v>
      </c>
      <c r="F473" s="51" t="s">
        <v>117</v>
      </c>
      <c r="T473" s="51"/>
    </row>
    <row r="474" spans="2:20" ht="14" x14ac:dyDescent="0.3">
      <c r="B474" s="67">
        <v>43116</v>
      </c>
      <c r="C474" s="51">
        <v>353.5</v>
      </c>
      <c r="D474" s="51">
        <v>335.4</v>
      </c>
      <c r="E474" s="51">
        <v>18.100000000000001</v>
      </c>
      <c r="F474" s="51" t="s">
        <v>117</v>
      </c>
      <c r="T474" s="51"/>
    </row>
    <row r="475" spans="2:20" ht="14" x14ac:dyDescent="0.3">
      <c r="B475" s="67">
        <v>43117</v>
      </c>
      <c r="C475" s="51">
        <v>350.2</v>
      </c>
      <c r="D475" s="51">
        <v>333.9</v>
      </c>
      <c r="E475" s="51">
        <v>16.3</v>
      </c>
      <c r="F475" s="51" t="s">
        <v>117</v>
      </c>
      <c r="T475" s="51"/>
    </row>
    <row r="476" spans="2:20" ht="14" x14ac:dyDescent="0.3">
      <c r="B476" s="67">
        <v>43118</v>
      </c>
      <c r="C476" s="51">
        <v>350.5</v>
      </c>
      <c r="D476" s="51">
        <v>331.9</v>
      </c>
      <c r="E476" s="51">
        <v>18.5</v>
      </c>
      <c r="F476" s="51" t="s">
        <v>117</v>
      </c>
      <c r="T476" s="51"/>
    </row>
    <row r="477" spans="2:20" ht="14" x14ac:dyDescent="0.3">
      <c r="B477" s="67">
        <v>43119</v>
      </c>
      <c r="C477" s="51">
        <v>352.6</v>
      </c>
      <c r="D477" s="51">
        <v>335.5</v>
      </c>
      <c r="E477" s="51">
        <v>17.100000000000001</v>
      </c>
      <c r="F477" s="51" t="s">
        <v>117</v>
      </c>
      <c r="T477" s="51"/>
    </row>
    <row r="478" spans="2:20" ht="14" x14ac:dyDescent="0.3">
      <c r="B478" s="67">
        <v>43120</v>
      </c>
      <c r="C478" s="51">
        <v>351.9</v>
      </c>
      <c r="D478" s="51">
        <v>333.1</v>
      </c>
      <c r="E478" s="51">
        <v>18.8</v>
      </c>
      <c r="F478" s="51" t="s">
        <v>117</v>
      </c>
      <c r="T478" s="51"/>
    </row>
    <row r="479" spans="2:20" ht="14" x14ac:dyDescent="0.3">
      <c r="B479" s="67">
        <v>43121</v>
      </c>
      <c r="C479" s="51">
        <v>353.2</v>
      </c>
      <c r="D479" s="51">
        <v>329.3</v>
      </c>
      <c r="E479" s="51">
        <v>23.9</v>
      </c>
      <c r="F479" s="51" t="s">
        <v>117</v>
      </c>
      <c r="T479" s="51"/>
    </row>
    <row r="480" spans="2:20" ht="14" x14ac:dyDescent="0.3">
      <c r="B480" s="67">
        <v>43122</v>
      </c>
      <c r="C480" s="51">
        <v>352.5</v>
      </c>
      <c r="D480" s="51">
        <v>333.7</v>
      </c>
      <c r="E480" s="51">
        <v>18.8</v>
      </c>
      <c r="F480" s="51" t="s">
        <v>117</v>
      </c>
      <c r="T480" s="51"/>
    </row>
    <row r="481" spans="2:20" ht="14" x14ac:dyDescent="0.3">
      <c r="B481" s="67">
        <v>43123</v>
      </c>
      <c r="C481" s="51">
        <v>350.1</v>
      </c>
      <c r="D481" s="51">
        <v>333.6</v>
      </c>
      <c r="E481" s="51">
        <v>16.5</v>
      </c>
      <c r="F481" s="51" t="s">
        <v>117</v>
      </c>
      <c r="T481" s="51"/>
    </row>
    <row r="482" spans="2:20" ht="14" x14ac:dyDescent="0.3">
      <c r="B482" s="67">
        <v>43124</v>
      </c>
      <c r="C482" s="51">
        <v>349.4</v>
      </c>
      <c r="D482" s="51">
        <v>334.4</v>
      </c>
      <c r="E482" s="51">
        <v>15</v>
      </c>
      <c r="F482" s="51" t="s">
        <v>117</v>
      </c>
      <c r="T482" s="51"/>
    </row>
    <row r="483" spans="2:20" ht="14" x14ac:dyDescent="0.3">
      <c r="B483" s="67">
        <v>43125</v>
      </c>
      <c r="C483" s="51">
        <v>353.1</v>
      </c>
      <c r="D483" s="51">
        <v>332.6</v>
      </c>
      <c r="E483" s="51">
        <v>20.5</v>
      </c>
      <c r="F483" s="51" t="s">
        <v>117</v>
      </c>
      <c r="T483" s="51"/>
    </row>
    <row r="484" spans="2:20" ht="14" x14ac:dyDescent="0.3">
      <c r="B484" s="67">
        <v>43126</v>
      </c>
      <c r="C484" s="51">
        <v>354.1</v>
      </c>
      <c r="D484" s="51">
        <v>336.4</v>
      </c>
      <c r="E484" s="51">
        <v>17.8</v>
      </c>
      <c r="F484" s="51" t="s">
        <v>117</v>
      </c>
      <c r="T484" s="51"/>
    </row>
    <row r="485" spans="2:20" ht="14" x14ac:dyDescent="0.3">
      <c r="B485" s="67">
        <v>43127</v>
      </c>
      <c r="C485" s="51">
        <v>352.8</v>
      </c>
      <c r="D485" s="51">
        <v>327</v>
      </c>
      <c r="E485" s="51">
        <v>25.8</v>
      </c>
      <c r="F485" s="51" t="s">
        <v>117</v>
      </c>
      <c r="T485" s="51"/>
    </row>
    <row r="486" spans="2:20" ht="14" x14ac:dyDescent="0.3">
      <c r="B486" s="67">
        <v>43128</v>
      </c>
      <c r="C486" s="51">
        <v>355.6</v>
      </c>
      <c r="D486" s="51">
        <v>342.5</v>
      </c>
      <c r="E486" s="51">
        <v>13.1</v>
      </c>
      <c r="F486" s="51" t="s">
        <v>117</v>
      </c>
      <c r="T486" s="51"/>
    </row>
    <row r="487" spans="2:20" ht="14" x14ac:dyDescent="0.3">
      <c r="B487" s="67">
        <v>43129</v>
      </c>
      <c r="C487" s="51">
        <v>351.2</v>
      </c>
      <c r="D487" s="51">
        <v>337.1</v>
      </c>
      <c r="E487" s="51">
        <v>14.1</v>
      </c>
      <c r="F487" s="51" t="s">
        <v>117</v>
      </c>
      <c r="T487" s="51"/>
    </row>
    <row r="488" spans="2:20" ht="14" x14ac:dyDescent="0.3">
      <c r="B488" s="67">
        <v>43130</v>
      </c>
      <c r="C488" s="51">
        <v>351.3</v>
      </c>
      <c r="D488" s="51">
        <v>326.2</v>
      </c>
      <c r="E488" s="51">
        <v>25.1</v>
      </c>
      <c r="F488" s="51" t="s">
        <v>117</v>
      </c>
      <c r="T488" s="51"/>
    </row>
    <row r="489" spans="2:20" ht="14" x14ac:dyDescent="0.3">
      <c r="B489" s="67">
        <v>43131</v>
      </c>
      <c r="C489" s="51">
        <v>357.9</v>
      </c>
      <c r="D489" s="51">
        <v>341.9</v>
      </c>
      <c r="E489" s="51">
        <v>16</v>
      </c>
      <c r="F489" s="51" t="s">
        <v>117</v>
      </c>
      <c r="T489" s="51"/>
    </row>
    <row r="490" spans="2:20" ht="14" x14ac:dyDescent="0.3">
      <c r="B490" s="67">
        <v>43132</v>
      </c>
      <c r="C490" s="51">
        <v>353.3</v>
      </c>
      <c r="D490" s="51">
        <v>336.6</v>
      </c>
      <c r="E490" s="51">
        <v>16.7</v>
      </c>
      <c r="F490" s="51" t="s">
        <v>117</v>
      </c>
      <c r="T490" s="51"/>
    </row>
    <row r="491" spans="2:20" ht="14" x14ac:dyDescent="0.3">
      <c r="B491" s="67">
        <v>43133</v>
      </c>
      <c r="C491" s="51">
        <v>356.2</v>
      </c>
      <c r="D491" s="51">
        <v>337.6</v>
      </c>
      <c r="E491" s="51">
        <v>18.600000000000001</v>
      </c>
      <c r="F491" s="51" t="s">
        <v>117</v>
      </c>
      <c r="T491" s="51"/>
    </row>
    <row r="492" spans="2:20" ht="14" x14ac:dyDescent="0.3">
      <c r="B492" s="67">
        <v>43134</v>
      </c>
      <c r="C492" s="51">
        <v>358.9</v>
      </c>
      <c r="D492" s="51">
        <v>341.8</v>
      </c>
      <c r="E492" s="51">
        <v>17.100000000000001</v>
      </c>
      <c r="F492" s="51" t="s">
        <v>117</v>
      </c>
      <c r="T492" s="51"/>
    </row>
    <row r="493" spans="2:20" ht="14" x14ac:dyDescent="0.3">
      <c r="B493" s="67">
        <v>43135</v>
      </c>
      <c r="C493" s="51">
        <v>362</v>
      </c>
      <c r="D493" s="51">
        <v>348.4</v>
      </c>
      <c r="E493" s="51">
        <v>13.6</v>
      </c>
      <c r="F493" s="51" t="s">
        <v>117</v>
      </c>
      <c r="T493" s="51"/>
    </row>
    <row r="494" spans="2:20" ht="14" x14ac:dyDescent="0.3">
      <c r="B494" s="67">
        <v>43136</v>
      </c>
      <c r="C494" s="51">
        <v>356.6</v>
      </c>
      <c r="D494" s="51">
        <v>341.9</v>
      </c>
      <c r="E494" s="51">
        <v>14.7</v>
      </c>
      <c r="F494" s="51" t="s">
        <v>117</v>
      </c>
      <c r="T494" s="51"/>
    </row>
    <row r="495" spans="2:20" ht="14" x14ac:dyDescent="0.3">
      <c r="B495" s="67">
        <v>43137</v>
      </c>
      <c r="C495" s="51">
        <v>354.7</v>
      </c>
      <c r="D495" s="51">
        <v>337</v>
      </c>
      <c r="E495" s="51">
        <v>17.7</v>
      </c>
      <c r="F495" s="51" t="s">
        <v>117</v>
      </c>
      <c r="T495" s="51"/>
    </row>
    <row r="496" spans="2:20" ht="14" x14ac:dyDescent="0.3">
      <c r="B496" s="67">
        <v>43138</v>
      </c>
      <c r="C496" s="51">
        <v>352.2</v>
      </c>
      <c r="D496" s="51">
        <v>333.8</v>
      </c>
      <c r="E496" s="51">
        <v>18.3</v>
      </c>
      <c r="F496" s="51" t="s">
        <v>117</v>
      </c>
      <c r="T496" s="51"/>
    </row>
    <row r="497" spans="2:20" ht="14" x14ac:dyDescent="0.3">
      <c r="B497" s="67">
        <v>43139</v>
      </c>
      <c r="C497" s="51">
        <v>354.1</v>
      </c>
      <c r="D497" s="51">
        <v>327.39999999999998</v>
      </c>
      <c r="E497" s="51">
        <v>26.8</v>
      </c>
      <c r="F497" s="51" t="s">
        <v>117</v>
      </c>
      <c r="T497" s="51"/>
    </row>
    <row r="498" spans="2:20" ht="14" x14ac:dyDescent="0.3">
      <c r="B498" s="67">
        <v>43140</v>
      </c>
      <c r="C498" s="51">
        <v>355.2</v>
      </c>
      <c r="D498" s="51">
        <v>339.1</v>
      </c>
      <c r="E498" s="51">
        <v>16.100000000000001</v>
      </c>
      <c r="F498" s="51" t="s">
        <v>117</v>
      </c>
      <c r="T498" s="51"/>
    </row>
    <row r="499" spans="2:20" ht="14" x14ac:dyDescent="0.3">
      <c r="B499" s="67">
        <v>43141</v>
      </c>
      <c r="C499" s="51">
        <v>355.3</v>
      </c>
      <c r="D499" s="51">
        <v>323.89999999999998</v>
      </c>
      <c r="E499" s="51">
        <v>31.4</v>
      </c>
      <c r="F499" s="51" t="s">
        <v>117</v>
      </c>
      <c r="T499" s="51"/>
    </row>
    <row r="500" spans="2:20" ht="14" x14ac:dyDescent="0.3">
      <c r="B500" s="67">
        <v>43142</v>
      </c>
      <c r="C500" s="51">
        <v>359.5</v>
      </c>
      <c r="D500" s="51">
        <v>348.5</v>
      </c>
      <c r="E500" s="51">
        <v>11</v>
      </c>
      <c r="F500" s="51" t="s">
        <v>117</v>
      </c>
      <c r="T500" s="51"/>
    </row>
    <row r="501" spans="2:20" ht="14" x14ac:dyDescent="0.3">
      <c r="B501" s="67">
        <v>43143</v>
      </c>
      <c r="C501" s="51">
        <v>358.8</v>
      </c>
      <c r="D501" s="51">
        <v>333.2</v>
      </c>
      <c r="E501" s="51">
        <v>25.5</v>
      </c>
      <c r="F501" s="51" t="s">
        <v>117</v>
      </c>
      <c r="T501" s="51"/>
    </row>
    <row r="502" spans="2:20" ht="14" x14ac:dyDescent="0.3">
      <c r="B502" s="67">
        <v>43144</v>
      </c>
      <c r="C502" s="51">
        <v>359.4</v>
      </c>
      <c r="D502" s="51">
        <v>337.6</v>
      </c>
      <c r="E502" s="51">
        <v>21.8</v>
      </c>
      <c r="F502" s="51" t="s">
        <v>117</v>
      </c>
      <c r="T502" s="51"/>
    </row>
    <row r="503" spans="2:20" ht="14" x14ac:dyDescent="0.3">
      <c r="B503" s="67">
        <v>43145</v>
      </c>
      <c r="C503" s="51">
        <v>358.8</v>
      </c>
      <c r="D503" s="51">
        <v>338.3</v>
      </c>
      <c r="E503" s="51">
        <v>20.399999999999999</v>
      </c>
      <c r="F503" s="51" t="s">
        <v>117</v>
      </c>
      <c r="T503" s="51"/>
    </row>
    <row r="504" spans="2:20" ht="14" x14ac:dyDescent="0.3">
      <c r="B504" s="67">
        <v>43146</v>
      </c>
      <c r="C504" s="51">
        <v>358.5</v>
      </c>
      <c r="D504" s="51">
        <v>348.4</v>
      </c>
      <c r="E504" s="51">
        <v>10.1</v>
      </c>
      <c r="F504" s="51" t="s">
        <v>117</v>
      </c>
      <c r="T504" s="51"/>
    </row>
    <row r="505" spans="2:20" ht="14" x14ac:dyDescent="0.3">
      <c r="B505" s="67">
        <v>43147</v>
      </c>
      <c r="C505" s="51">
        <v>353.8</v>
      </c>
      <c r="D505" s="51">
        <v>334.1</v>
      </c>
      <c r="E505" s="51">
        <v>19.7</v>
      </c>
      <c r="F505" s="51" t="s">
        <v>117</v>
      </c>
      <c r="T505" s="51"/>
    </row>
    <row r="506" spans="2:20" ht="14" x14ac:dyDescent="0.3">
      <c r="B506" s="67">
        <v>43148</v>
      </c>
      <c r="C506" s="51">
        <v>353.8</v>
      </c>
      <c r="D506" s="51">
        <v>341.7</v>
      </c>
      <c r="E506" s="51">
        <v>12.1</v>
      </c>
      <c r="F506" s="51" t="s">
        <v>117</v>
      </c>
      <c r="T506" s="51"/>
    </row>
    <row r="507" spans="2:20" ht="14" x14ac:dyDescent="0.3">
      <c r="B507" s="67">
        <v>43149</v>
      </c>
      <c r="C507" s="51">
        <v>358.9</v>
      </c>
      <c r="D507" s="51">
        <v>342</v>
      </c>
      <c r="E507" s="51">
        <v>17</v>
      </c>
      <c r="F507" s="51" t="s">
        <v>117</v>
      </c>
      <c r="T507" s="51"/>
    </row>
    <row r="508" spans="2:20" ht="14" x14ac:dyDescent="0.3">
      <c r="B508" s="67">
        <v>43150</v>
      </c>
      <c r="C508" s="51">
        <v>357.2</v>
      </c>
      <c r="D508" s="51">
        <v>332.5</v>
      </c>
      <c r="E508" s="51">
        <v>24.8</v>
      </c>
      <c r="F508" s="51" t="s">
        <v>117</v>
      </c>
      <c r="T508" s="51"/>
    </row>
    <row r="509" spans="2:20" ht="14" x14ac:dyDescent="0.3">
      <c r="B509" s="67">
        <v>43151</v>
      </c>
      <c r="C509" s="51">
        <v>360.4</v>
      </c>
      <c r="D509" s="51">
        <v>350.6</v>
      </c>
      <c r="E509" s="51">
        <v>9.8000000000000007</v>
      </c>
      <c r="F509" s="51" t="s">
        <v>117</v>
      </c>
      <c r="T509" s="51"/>
    </row>
    <row r="510" spans="2:20" ht="14" x14ac:dyDescent="0.3">
      <c r="B510" s="67">
        <v>43152</v>
      </c>
      <c r="C510" s="51">
        <v>362.2</v>
      </c>
      <c r="D510" s="51">
        <v>346.8</v>
      </c>
      <c r="E510" s="51">
        <v>15.4</v>
      </c>
      <c r="F510" s="51" t="s">
        <v>117</v>
      </c>
      <c r="T510" s="51"/>
    </row>
    <row r="511" spans="2:20" ht="14" x14ac:dyDescent="0.3">
      <c r="B511" s="67">
        <v>43153</v>
      </c>
      <c r="C511" s="51">
        <v>359.4</v>
      </c>
      <c r="D511" s="51">
        <v>342.3</v>
      </c>
      <c r="E511" s="51">
        <v>17</v>
      </c>
      <c r="F511" s="51" t="s">
        <v>117</v>
      </c>
      <c r="T511" s="51"/>
    </row>
    <row r="512" spans="2:20" ht="14" x14ac:dyDescent="0.3">
      <c r="B512" s="67">
        <v>43154</v>
      </c>
      <c r="C512" s="51">
        <v>367</v>
      </c>
      <c r="D512" s="51">
        <v>349.7</v>
      </c>
      <c r="E512" s="51">
        <v>17.3</v>
      </c>
      <c r="F512" s="51" t="s">
        <v>117</v>
      </c>
      <c r="T512" s="51"/>
    </row>
    <row r="513" spans="2:20" ht="14" x14ac:dyDescent="0.3">
      <c r="B513" s="67">
        <v>43155</v>
      </c>
      <c r="C513" s="51">
        <v>377</v>
      </c>
      <c r="D513" s="51">
        <v>364.4</v>
      </c>
      <c r="E513" s="51">
        <v>12.6</v>
      </c>
      <c r="F513" s="51" t="s">
        <v>117</v>
      </c>
      <c r="T513" s="51"/>
    </row>
    <row r="514" spans="2:20" ht="14" x14ac:dyDescent="0.3">
      <c r="B514" s="67">
        <v>43156</v>
      </c>
      <c r="C514" s="51">
        <v>369</v>
      </c>
      <c r="D514" s="51">
        <v>359.2</v>
      </c>
      <c r="E514" s="51">
        <v>9.8000000000000007</v>
      </c>
      <c r="F514" s="51" t="s">
        <v>117</v>
      </c>
      <c r="T514" s="51"/>
    </row>
    <row r="515" spans="2:20" ht="14" x14ac:dyDescent="0.3">
      <c r="B515" s="67">
        <v>43157</v>
      </c>
      <c r="C515" s="51">
        <v>367.5</v>
      </c>
      <c r="D515" s="51">
        <v>344.2</v>
      </c>
      <c r="E515" s="51">
        <v>23.3</v>
      </c>
      <c r="F515" s="51" t="s">
        <v>117</v>
      </c>
      <c r="T515" s="51"/>
    </row>
    <row r="516" spans="2:20" ht="14" x14ac:dyDescent="0.3">
      <c r="B516" s="67">
        <v>43158</v>
      </c>
      <c r="C516" s="51">
        <v>359.1</v>
      </c>
      <c r="D516" s="51">
        <v>329</v>
      </c>
      <c r="E516" s="51">
        <v>30.1</v>
      </c>
      <c r="F516" s="51" t="s">
        <v>117</v>
      </c>
      <c r="T516" s="51"/>
    </row>
    <row r="517" spans="2:20" ht="14" x14ac:dyDescent="0.3">
      <c r="B517" s="67">
        <v>43159</v>
      </c>
      <c r="C517" s="51">
        <v>351.1</v>
      </c>
      <c r="D517" s="51">
        <v>319.7</v>
      </c>
      <c r="E517" s="51">
        <v>31.5</v>
      </c>
      <c r="F517" s="51" t="s">
        <v>117</v>
      </c>
      <c r="T517" s="51"/>
    </row>
    <row r="518" spans="2:20" ht="14" x14ac:dyDescent="0.3">
      <c r="B518" s="67">
        <v>43160</v>
      </c>
      <c r="C518" s="51">
        <v>340.7</v>
      </c>
      <c r="D518" s="51">
        <v>301.39999999999998</v>
      </c>
      <c r="E518" s="51">
        <v>39.299999999999997</v>
      </c>
      <c r="F518" s="51" t="s">
        <v>117</v>
      </c>
      <c r="T518" s="51"/>
    </row>
    <row r="519" spans="2:20" ht="14" x14ac:dyDescent="0.3">
      <c r="B519" s="67">
        <v>43162</v>
      </c>
      <c r="C519" s="51">
        <v>365.3</v>
      </c>
      <c r="D519" s="51">
        <v>346.8</v>
      </c>
      <c r="E519" s="51">
        <v>18.5</v>
      </c>
      <c r="F519" s="51" t="s">
        <v>117</v>
      </c>
      <c r="T519" s="51"/>
    </row>
    <row r="520" spans="2:20" ht="14" x14ac:dyDescent="0.3">
      <c r="B520" s="67">
        <v>43163</v>
      </c>
      <c r="C520" s="51">
        <v>370</v>
      </c>
      <c r="D520" s="51">
        <v>347</v>
      </c>
      <c r="E520" s="51">
        <v>23.1</v>
      </c>
      <c r="F520" s="51" t="s">
        <v>117</v>
      </c>
      <c r="T520" s="51"/>
    </row>
    <row r="521" spans="2:20" ht="14" x14ac:dyDescent="0.3">
      <c r="B521" s="67">
        <v>43164</v>
      </c>
      <c r="C521" s="51">
        <v>371.9</v>
      </c>
      <c r="D521" s="51">
        <v>354.2</v>
      </c>
      <c r="E521" s="51">
        <v>17.7</v>
      </c>
      <c r="F521" s="51" t="s">
        <v>117</v>
      </c>
      <c r="T521" s="51"/>
    </row>
    <row r="522" spans="2:20" ht="14" x14ac:dyDescent="0.3">
      <c r="B522" s="67">
        <v>43165</v>
      </c>
      <c r="C522" s="51">
        <v>361.5</v>
      </c>
      <c r="D522" s="51">
        <v>350.4</v>
      </c>
      <c r="E522" s="51">
        <v>11.1</v>
      </c>
      <c r="F522" s="51" t="s">
        <v>117</v>
      </c>
      <c r="T522" s="51"/>
    </row>
    <row r="523" spans="2:20" ht="14" x14ac:dyDescent="0.3">
      <c r="B523" s="67">
        <v>43166</v>
      </c>
      <c r="C523" s="51">
        <v>360.2</v>
      </c>
      <c r="D523" s="51">
        <v>351.9</v>
      </c>
      <c r="E523" s="51">
        <v>8.3000000000000007</v>
      </c>
      <c r="F523" s="51" t="s">
        <v>117</v>
      </c>
      <c r="T523" s="51"/>
    </row>
    <row r="524" spans="2:20" ht="14" x14ac:dyDescent="0.3">
      <c r="B524" s="67">
        <v>43167</v>
      </c>
      <c r="C524" s="51">
        <v>357</v>
      </c>
      <c r="D524" s="51">
        <v>340.9</v>
      </c>
      <c r="E524" s="51">
        <v>16.100000000000001</v>
      </c>
      <c r="F524" s="51" t="s">
        <v>117</v>
      </c>
      <c r="T524" s="51"/>
    </row>
    <row r="525" spans="2:20" ht="14" x14ac:dyDescent="0.3">
      <c r="B525" s="67">
        <v>43168</v>
      </c>
      <c r="C525" s="51">
        <v>358</v>
      </c>
      <c r="D525" s="51">
        <v>340.4</v>
      </c>
      <c r="E525" s="51">
        <v>17.600000000000001</v>
      </c>
      <c r="F525" s="51" t="s">
        <v>117</v>
      </c>
      <c r="T525" s="51"/>
    </row>
    <row r="526" spans="2:20" ht="14" x14ac:dyDescent="0.3">
      <c r="B526" s="67">
        <v>43169</v>
      </c>
      <c r="C526" s="51">
        <v>361.1</v>
      </c>
      <c r="D526" s="51">
        <v>346.2</v>
      </c>
      <c r="E526" s="51">
        <v>14.9</v>
      </c>
      <c r="F526" s="51" t="s">
        <v>117</v>
      </c>
      <c r="T526" s="51"/>
    </row>
    <row r="527" spans="2:20" ht="14" x14ac:dyDescent="0.3">
      <c r="B527" s="67">
        <v>43170</v>
      </c>
      <c r="C527" s="51">
        <v>362.4</v>
      </c>
      <c r="D527" s="51">
        <v>349.3</v>
      </c>
      <c r="E527" s="51">
        <v>13.1</v>
      </c>
      <c r="F527" s="51" t="s">
        <v>117</v>
      </c>
      <c r="T527" s="51"/>
    </row>
    <row r="528" spans="2:20" ht="14" x14ac:dyDescent="0.3">
      <c r="B528" s="67">
        <v>43171</v>
      </c>
      <c r="C528" s="51">
        <v>361.4</v>
      </c>
      <c r="D528" s="51">
        <v>338.4</v>
      </c>
      <c r="E528" s="51">
        <v>22.9</v>
      </c>
      <c r="F528" s="51" t="s">
        <v>117</v>
      </c>
      <c r="T528" s="51"/>
    </row>
    <row r="529" spans="2:20" ht="14" x14ac:dyDescent="0.3">
      <c r="B529" s="67">
        <v>43172</v>
      </c>
      <c r="C529" s="51">
        <v>361.4</v>
      </c>
      <c r="D529" s="51">
        <v>344.9</v>
      </c>
      <c r="E529" s="51">
        <v>16.5</v>
      </c>
      <c r="F529" s="51" t="s">
        <v>117</v>
      </c>
      <c r="T529" s="51"/>
    </row>
    <row r="530" spans="2:20" ht="14" x14ac:dyDescent="0.3">
      <c r="B530" s="67">
        <v>43173</v>
      </c>
      <c r="C530" s="51">
        <v>360.2</v>
      </c>
      <c r="D530" s="51">
        <v>340.9</v>
      </c>
      <c r="E530" s="51">
        <v>19.2</v>
      </c>
      <c r="F530" s="51" t="s">
        <v>117</v>
      </c>
      <c r="T530" s="51"/>
    </row>
    <row r="531" spans="2:20" ht="14" x14ac:dyDescent="0.3">
      <c r="B531" s="67">
        <v>43174</v>
      </c>
      <c r="C531" s="51">
        <v>357</v>
      </c>
      <c r="D531" s="51">
        <v>334.5</v>
      </c>
      <c r="E531" s="51">
        <v>22.4</v>
      </c>
      <c r="F531" s="51" t="s">
        <v>117</v>
      </c>
      <c r="T531" s="51"/>
    </row>
    <row r="532" spans="2:20" ht="14" x14ac:dyDescent="0.3">
      <c r="B532" s="67">
        <v>43175</v>
      </c>
      <c r="C532" s="51">
        <v>358.1</v>
      </c>
      <c r="D532" s="51">
        <v>343.3</v>
      </c>
      <c r="E532" s="51">
        <v>14.8</v>
      </c>
      <c r="F532" s="51" t="s">
        <v>117</v>
      </c>
      <c r="T532" s="51"/>
    </row>
    <row r="533" spans="2:20" ht="14" x14ac:dyDescent="0.3">
      <c r="B533" s="67">
        <v>43176</v>
      </c>
      <c r="C533" s="51">
        <v>360.5</v>
      </c>
      <c r="D533" s="51">
        <v>339.1</v>
      </c>
      <c r="E533" s="51">
        <v>21.5</v>
      </c>
      <c r="F533" s="51" t="s">
        <v>117</v>
      </c>
      <c r="T533" s="51"/>
    </row>
    <row r="534" spans="2:20" ht="14" x14ac:dyDescent="0.3">
      <c r="B534" s="67">
        <v>43177</v>
      </c>
      <c r="C534" s="51">
        <v>355</v>
      </c>
      <c r="D534" s="51">
        <v>330.6</v>
      </c>
      <c r="E534" s="51">
        <v>24.4</v>
      </c>
      <c r="F534" s="51" t="s">
        <v>117</v>
      </c>
      <c r="T534" s="51"/>
    </row>
    <row r="535" spans="2:20" ht="14" x14ac:dyDescent="0.3">
      <c r="B535" s="67">
        <v>43178</v>
      </c>
      <c r="C535" s="51">
        <v>362.4</v>
      </c>
      <c r="D535" s="51">
        <v>350.4</v>
      </c>
      <c r="E535" s="51">
        <v>11.9</v>
      </c>
      <c r="F535" s="51" t="s">
        <v>117</v>
      </c>
      <c r="T535" s="51"/>
    </row>
    <row r="536" spans="2:20" ht="14" x14ac:dyDescent="0.3">
      <c r="B536" s="67">
        <v>43179</v>
      </c>
      <c r="C536" s="51">
        <v>362.9</v>
      </c>
      <c r="D536" s="51">
        <v>341.7</v>
      </c>
      <c r="E536" s="51">
        <v>21.2</v>
      </c>
      <c r="F536" s="51" t="s">
        <v>117</v>
      </c>
      <c r="T536" s="51"/>
    </row>
    <row r="537" spans="2:20" ht="14" x14ac:dyDescent="0.3">
      <c r="B537" s="67">
        <v>43180</v>
      </c>
      <c r="C537" s="51">
        <v>363.2</v>
      </c>
      <c r="D537" s="51">
        <v>347.1</v>
      </c>
      <c r="E537" s="51">
        <v>16</v>
      </c>
      <c r="F537" s="51" t="s">
        <v>117</v>
      </c>
      <c r="T537" s="51"/>
    </row>
    <row r="538" spans="2:20" ht="14" x14ac:dyDescent="0.3">
      <c r="B538" s="67">
        <v>43181</v>
      </c>
      <c r="C538" s="51">
        <v>361.4</v>
      </c>
      <c r="D538" s="51">
        <v>350.7</v>
      </c>
      <c r="E538" s="51">
        <v>10.7</v>
      </c>
      <c r="F538" s="51" t="s">
        <v>117</v>
      </c>
      <c r="T538" s="51"/>
    </row>
    <row r="539" spans="2:20" ht="14" x14ac:dyDescent="0.3">
      <c r="B539" s="67">
        <v>43182</v>
      </c>
      <c r="C539" s="51">
        <v>362.6</v>
      </c>
      <c r="D539" s="51">
        <v>345.7</v>
      </c>
      <c r="E539" s="51">
        <v>16.899999999999999</v>
      </c>
      <c r="F539" s="51" t="s">
        <v>117</v>
      </c>
      <c r="T539" s="51"/>
    </row>
    <row r="540" spans="2:20" ht="14" x14ac:dyDescent="0.3">
      <c r="B540" s="67">
        <v>43183</v>
      </c>
      <c r="C540" s="51">
        <v>365</v>
      </c>
      <c r="D540" s="51">
        <v>351.7</v>
      </c>
      <c r="E540" s="51">
        <v>13.2</v>
      </c>
      <c r="F540" s="51" t="s">
        <v>117</v>
      </c>
      <c r="T540" s="51"/>
    </row>
    <row r="541" spans="2:20" ht="14" x14ac:dyDescent="0.3">
      <c r="B541" s="67">
        <v>43184</v>
      </c>
      <c r="C541" s="51">
        <v>369.9</v>
      </c>
      <c r="D541" s="51">
        <v>363.2</v>
      </c>
      <c r="E541" s="51">
        <v>6.7</v>
      </c>
      <c r="F541" s="51" t="s">
        <v>117</v>
      </c>
      <c r="T541" s="51"/>
    </row>
    <row r="542" spans="2:20" ht="14" x14ac:dyDescent="0.3">
      <c r="B542" s="67">
        <v>43185</v>
      </c>
      <c r="C542" s="51">
        <v>364.4</v>
      </c>
      <c r="D542" s="51">
        <v>355.5</v>
      </c>
      <c r="E542" s="51">
        <v>8.9</v>
      </c>
      <c r="F542" s="51" t="s">
        <v>117</v>
      </c>
      <c r="T542" s="51"/>
    </row>
    <row r="543" spans="2:20" ht="14" x14ac:dyDescent="0.3">
      <c r="B543" s="67">
        <v>43186</v>
      </c>
      <c r="C543" s="51">
        <v>364.9</v>
      </c>
      <c r="D543" s="51">
        <v>345.8</v>
      </c>
      <c r="E543" s="51">
        <v>19</v>
      </c>
      <c r="F543" s="51" t="s">
        <v>117</v>
      </c>
      <c r="T543" s="51"/>
    </row>
    <row r="544" spans="2:20" ht="14" x14ac:dyDescent="0.3">
      <c r="B544" s="67">
        <v>43187</v>
      </c>
      <c r="C544" s="51">
        <v>364.4</v>
      </c>
      <c r="D544" s="51">
        <v>354.3</v>
      </c>
      <c r="E544" s="51">
        <v>10.1</v>
      </c>
      <c r="F544" s="51" t="s">
        <v>117</v>
      </c>
      <c r="T544" s="51"/>
    </row>
    <row r="545" spans="2:20" ht="14" x14ac:dyDescent="0.3">
      <c r="B545" s="67">
        <v>43188</v>
      </c>
      <c r="C545" s="51">
        <v>362.3</v>
      </c>
      <c r="D545" s="51">
        <v>335.6</v>
      </c>
      <c r="E545" s="51">
        <v>26.7</v>
      </c>
      <c r="F545" s="51" t="s">
        <v>117</v>
      </c>
      <c r="T545" s="51"/>
    </row>
    <row r="546" spans="2:20" ht="14" x14ac:dyDescent="0.3">
      <c r="B546" s="67">
        <v>43189</v>
      </c>
      <c r="C546" s="51">
        <v>362.8</v>
      </c>
      <c r="D546" s="51">
        <v>348.4</v>
      </c>
      <c r="E546" s="51">
        <v>14.5</v>
      </c>
      <c r="F546" s="51" t="s">
        <v>117</v>
      </c>
      <c r="T546" s="51"/>
    </row>
    <row r="547" spans="2:20" ht="14" x14ac:dyDescent="0.3">
      <c r="B547" s="67">
        <v>43190</v>
      </c>
      <c r="C547" s="51">
        <v>364.8</v>
      </c>
      <c r="D547" s="51">
        <v>353.5</v>
      </c>
      <c r="E547" s="51">
        <v>11.3</v>
      </c>
      <c r="F547" s="51" t="s">
        <v>117</v>
      </c>
      <c r="T547" s="51"/>
    </row>
    <row r="548" spans="2:20" ht="14" x14ac:dyDescent="0.3">
      <c r="B548" s="67">
        <v>43374</v>
      </c>
      <c r="C548" s="51">
        <v>343.5</v>
      </c>
      <c r="D548" s="51">
        <v>324.60000000000002</v>
      </c>
      <c r="E548" s="51">
        <v>18.8</v>
      </c>
      <c r="F548" s="51" t="s">
        <v>118</v>
      </c>
      <c r="T548" s="51"/>
    </row>
    <row r="549" spans="2:20" ht="14" x14ac:dyDescent="0.3">
      <c r="B549" s="67">
        <v>43375</v>
      </c>
      <c r="C549" s="51">
        <v>338.2</v>
      </c>
      <c r="D549" s="51">
        <v>328</v>
      </c>
      <c r="E549" s="51">
        <v>10.199999999999999</v>
      </c>
      <c r="F549" s="51" t="s">
        <v>118</v>
      </c>
      <c r="T549" s="51"/>
    </row>
    <row r="550" spans="2:20" ht="14" x14ac:dyDescent="0.3">
      <c r="B550" s="67">
        <v>43376</v>
      </c>
      <c r="C550" s="51">
        <v>338.4</v>
      </c>
      <c r="D550" s="51">
        <v>325.8</v>
      </c>
      <c r="E550" s="51">
        <v>12.7</v>
      </c>
      <c r="F550" s="51" t="s">
        <v>118</v>
      </c>
      <c r="T550" s="51"/>
    </row>
    <row r="551" spans="2:20" ht="14" x14ac:dyDescent="0.3">
      <c r="B551" s="67">
        <v>43377</v>
      </c>
      <c r="C551" s="51">
        <v>344.1</v>
      </c>
      <c r="D551" s="51">
        <v>331.8</v>
      </c>
      <c r="E551" s="51">
        <v>12.3</v>
      </c>
      <c r="F551" s="51" t="s">
        <v>118</v>
      </c>
      <c r="T551" s="51"/>
    </row>
    <row r="552" spans="2:20" ht="14" x14ac:dyDescent="0.3">
      <c r="B552" s="67">
        <v>43378</v>
      </c>
      <c r="C552" s="51">
        <v>345.9</v>
      </c>
      <c r="D552" s="51">
        <v>333</v>
      </c>
      <c r="E552" s="51">
        <v>12.8</v>
      </c>
      <c r="F552" s="51" t="s">
        <v>118</v>
      </c>
      <c r="T552" s="51"/>
    </row>
    <row r="553" spans="2:20" ht="14" x14ac:dyDescent="0.3">
      <c r="B553" s="67">
        <v>43379</v>
      </c>
      <c r="C553" s="51">
        <v>348.1</v>
      </c>
      <c r="D553" s="51">
        <v>338.4</v>
      </c>
      <c r="E553" s="51">
        <v>9.6999999999999993</v>
      </c>
      <c r="F553" s="51" t="s">
        <v>118</v>
      </c>
      <c r="T553" s="51"/>
    </row>
    <row r="554" spans="2:20" ht="14" x14ac:dyDescent="0.3">
      <c r="B554" s="67">
        <v>43380</v>
      </c>
      <c r="C554" s="51">
        <v>348.5</v>
      </c>
      <c r="D554" s="51">
        <v>332.4</v>
      </c>
      <c r="E554" s="51">
        <v>16</v>
      </c>
      <c r="F554" s="51" t="s">
        <v>118</v>
      </c>
      <c r="T554" s="51"/>
    </row>
    <row r="555" spans="2:20" ht="14" x14ac:dyDescent="0.3">
      <c r="B555" s="67">
        <v>43381</v>
      </c>
      <c r="C555" s="51">
        <v>345.9</v>
      </c>
      <c r="D555" s="51">
        <v>332.8</v>
      </c>
      <c r="E555" s="51">
        <v>13</v>
      </c>
      <c r="F555" s="51" t="s">
        <v>118</v>
      </c>
      <c r="T555" s="51"/>
    </row>
    <row r="556" spans="2:20" ht="14" x14ac:dyDescent="0.3">
      <c r="B556" s="67">
        <v>43382</v>
      </c>
      <c r="C556" s="51">
        <v>346.9</v>
      </c>
      <c r="D556" s="51">
        <v>330.4</v>
      </c>
      <c r="E556" s="51">
        <v>16.5</v>
      </c>
      <c r="F556" s="51" t="s">
        <v>118</v>
      </c>
      <c r="T556" s="51"/>
    </row>
    <row r="557" spans="2:20" ht="14" x14ac:dyDescent="0.3">
      <c r="B557" s="67">
        <v>43383</v>
      </c>
      <c r="C557" s="51">
        <v>347.3</v>
      </c>
      <c r="D557" s="51">
        <v>334</v>
      </c>
      <c r="E557" s="51">
        <v>13.3</v>
      </c>
      <c r="F557" s="51" t="s">
        <v>118</v>
      </c>
      <c r="T557" s="51"/>
    </row>
    <row r="558" spans="2:20" ht="14" x14ac:dyDescent="0.3">
      <c r="B558" s="67">
        <v>43384</v>
      </c>
      <c r="C558" s="51">
        <v>347.4</v>
      </c>
      <c r="D558" s="51">
        <v>335.6</v>
      </c>
      <c r="E558" s="51">
        <v>11.8</v>
      </c>
      <c r="F558" s="51" t="s">
        <v>118</v>
      </c>
      <c r="T558" s="51"/>
    </row>
    <row r="559" spans="2:20" ht="14" x14ac:dyDescent="0.3">
      <c r="B559" s="67">
        <v>43385</v>
      </c>
      <c r="C559" s="51">
        <v>344.1</v>
      </c>
      <c r="D559" s="51">
        <v>325.89999999999998</v>
      </c>
      <c r="E559" s="51">
        <v>18.3</v>
      </c>
      <c r="F559" s="51" t="s">
        <v>118</v>
      </c>
      <c r="T559" s="51"/>
    </row>
    <row r="560" spans="2:20" ht="14" x14ac:dyDescent="0.3">
      <c r="B560" s="67">
        <v>43386</v>
      </c>
      <c r="C560" s="51">
        <v>344.9</v>
      </c>
      <c r="D560" s="51">
        <v>335.7</v>
      </c>
      <c r="E560" s="51">
        <v>9.1</v>
      </c>
      <c r="F560" s="51" t="s">
        <v>118</v>
      </c>
      <c r="T560" s="51"/>
    </row>
    <row r="561" spans="2:20" ht="14" x14ac:dyDescent="0.3">
      <c r="B561" s="67">
        <v>43387</v>
      </c>
      <c r="C561" s="51">
        <v>346.4</v>
      </c>
      <c r="D561" s="51">
        <v>332.3</v>
      </c>
      <c r="E561" s="51">
        <v>14.1</v>
      </c>
      <c r="F561" s="51" t="s">
        <v>118</v>
      </c>
      <c r="T561" s="51"/>
    </row>
    <row r="562" spans="2:20" ht="14" x14ac:dyDescent="0.3">
      <c r="B562" s="67">
        <v>43388</v>
      </c>
      <c r="C562" s="51">
        <v>345.4</v>
      </c>
      <c r="D562" s="51">
        <v>327.7</v>
      </c>
      <c r="E562" s="51">
        <v>17.7</v>
      </c>
      <c r="F562" s="51" t="s">
        <v>118</v>
      </c>
      <c r="T562" s="51"/>
    </row>
    <row r="563" spans="2:20" ht="14" x14ac:dyDescent="0.3">
      <c r="B563" s="67">
        <v>43389</v>
      </c>
      <c r="C563" s="51">
        <v>345.3</v>
      </c>
      <c r="D563" s="51">
        <v>332.7</v>
      </c>
      <c r="E563" s="51">
        <v>12.6</v>
      </c>
      <c r="F563" s="51" t="s">
        <v>118</v>
      </c>
      <c r="T563" s="51"/>
    </row>
    <row r="564" spans="2:20" ht="14" x14ac:dyDescent="0.3">
      <c r="B564" s="67">
        <v>43390</v>
      </c>
      <c r="C564" s="51">
        <v>354.7</v>
      </c>
      <c r="D564" s="51">
        <v>342.9</v>
      </c>
      <c r="E564" s="51">
        <v>11.7</v>
      </c>
      <c r="F564" s="51" t="s">
        <v>118</v>
      </c>
      <c r="T564" s="51"/>
    </row>
    <row r="565" spans="2:20" ht="14" x14ac:dyDescent="0.3">
      <c r="B565" s="67">
        <v>43391</v>
      </c>
      <c r="C565" s="51">
        <v>346.9</v>
      </c>
      <c r="D565" s="51">
        <v>336.4</v>
      </c>
      <c r="E565" s="51">
        <v>10.5</v>
      </c>
      <c r="F565" s="51" t="s">
        <v>118</v>
      </c>
      <c r="T565" s="51"/>
    </row>
    <row r="566" spans="2:20" ht="14" x14ac:dyDescent="0.3">
      <c r="B566" s="67">
        <v>43392</v>
      </c>
      <c r="C566" s="51">
        <v>347.6</v>
      </c>
      <c r="D566" s="51">
        <v>335.7</v>
      </c>
      <c r="E566" s="51">
        <v>11.9</v>
      </c>
      <c r="F566" s="51" t="s">
        <v>118</v>
      </c>
      <c r="T566" s="51"/>
    </row>
    <row r="567" spans="2:20" ht="14" x14ac:dyDescent="0.3">
      <c r="B567" s="67">
        <v>43393</v>
      </c>
      <c r="C567" s="51">
        <v>347.7</v>
      </c>
      <c r="D567" s="51">
        <v>340.5</v>
      </c>
      <c r="E567" s="51">
        <v>7.2</v>
      </c>
      <c r="F567" s="51" t="s">
        <v>118</v>
      </c>
      <c r="T567" s="51"/>
    </row>
    <row r="568" spans="2:20" ht="14" x14ac:dyDescent="0.3">
      <c r="B568" s="67">
        <v>43394</v>
      </c>
      <c r="C568" s="51">
        <v>362.8</v>
      </c>
      <c r="D568" s="51">
        <v>347.8</v>
      </c>
      <c r="E568" s="51">
        <v>15</v>
      </c>
      <c r="F568" s="51" t="s">
        <v>118</v>
      </c>
      <c r="T568" s="51"/>
    </row>
    <row r="569" spans="2:20" ht="14" x14ac:dyDescent="0.3">
      <c r="B569" s="67">
        <v>43395</v>
      </c>
      <c r="C569" s="51">
        <v>364.8</v>
      </c>
      <c r="D569" s="51">
        <v>350.4</v>
      </c>
      <c r="E569" s="51">
        <v>14.4</v>
      </c>
      <c r="F569" s="51" t="s">
        <v>118</v>
      </c>
      <c r="T569" s="51"/>
    </row>
    <row r="570" spans="2:20" ht="14" x14ac:dyDescent="0.3">
      <c r="B570" s="67">
        <v>43396</v>
      </c>
      <c r="C570" s="51">
        <v>356</v>
      </c>
      <c r="D570" s="51">
        <v>347.7</v>
      </c>
      <c r="E570" s="51">
        <v>8.3000000000000007</v>
      </c>
      <c r="F570" s="51" t="s">
        <v>118</v>
      </c>
      <c r="T570" s="51"/>
    </row>
    <row r="571" spans="2:20" ht="14" x14ac:dyDescent="0.3">
      <c r="B571" s="67">
        <v>43397</v>
      </c>
      <c r="C571" s="51">
        <v>359</v>
      </c>
      <c r="D571" s="51">
        <v>341.7</v>
      </c>
      <c r="E571" s="51">
        <v>17.3</v>
      </c>
      <c r="F571" s="51" t="s">
        <v>118</v>
      </c>
      <c r="T571" s="51"/>
    </row>
    <row r="572" spans="2:20" ht="14" x14ac:dyDescent="0.3">
      <c r="B572" s="67">
        <v>43398</v>
      </c>
      <c r="C572" s="51">
        <v>360.5</v>
      </c>
      <c r="D572" s="51">
        <v>344.2</v>
      </c>
      <c r="E572" s="51">
        <v>16.2</v>
      </c>
      <c r="F572" s="51" t="s">
        <v>118</v>
      </c>
      <c r="T572" s="51"/>
    </row>
    <row r="573" spans="2:20" ht="14" x14ac:dyDescent="0.3">
      <c r="B573" s="67">
        <v>43399</v>
      </c>
      <c r="C573" s="51">
        <v>358.6</v>
      </c>
      <c r="D573" s="51">
        <v>345.4</v>
      </c>
      <c r="E573" s="51">
        <v>13.1</v>
      </c>
      <c r="F573" s="51" t="s">
        <v>118</v>
      </c>
      <c r="T573" s="51"/>
    </row>
    <row r="574" spans="2:20" ht="14" x14ac:dyDescent="0.3">
      <c r="B574" s="67">
        <v>43400</v>
      </c>
      <c r="C574" s="51">
        <v>358.7</v>
      </c>
      <c r="D574" s="51">
        <v>341.2</v>
      </c>
      <c r="E574" s="51">
        <v>17.5</v>
      </c>
      <c r="F574" s="51" t="s">
        <v>118</v>
      </c>
      <c r="T574" s="51"/>
    </row>
    <row r="575" spans="2:20" ht="14" x14ac:dyDescent="0.3">
      <c r="B575" s="67">
        <v>43401</v>
      </c>
      <c r="C575" s="51">
        <v>354.1</v>
      </c>
      <c r="D575" s="51">
        <v>341.1</v>
      </c>
      <c r="E575" s="51">
        <v>12.9</v>
      </c>
      <c r="F575" s="51" t="s">
        <v>118</v>
      </c>
      <c r="T575" s="51"/>
    </row>
    <row r="576" spans="2:20" ht="14" x14ac:dyDescent="0.3">
      <c r="B576" s="67">
        <v>43402</v>
      </c>
      <c r="C576" s="51">
        <v>353.8</v>
      </c>
      <c r="D576" s="51">
        <v>340</v>
      </c>
      <c r="E576" s="51">
        <v>13.9</v>
      </c>
      <c r="F576" s="51" t="s">
        <v>118</v>
      </c>
      <c r="T576" s="51"/>
    </row>
    <row r="577" spans="2:20" ht="14" x14ac:dyDescent="0.3">
      <c r="B577" s="67">
        <v>43403</v>
      </c>
      <c r="C577" s="51">
        <v>351.1</v>
      </c>
      <c r="D577" s="51">
        <v>328.8</v>
      </c>
      <c r="E577" s="51">
        <v>22.3</v>
      </c>
      <c r="F577" s="51" t="s">
        <v>118</v>
      </c>
      <c r="T577" s="51"/>
    </row>
    <row r="578" spans="2:20" ht="14" x14ac:dyDescent="0.3">
      <c r="B578" s="67">
        <v>43404</v>
      </c>
      <c r="C578" s="51">
        <v>351.5</v>
      </c>
      <c r="D578" s="51">
        <v>329.9</v>
      </c>
      <c r="E578" s="51">
        <v>21.7</v>
      </c>
      <c r="F578" s="51" t="s">
        <v>118</v>
      </c>
      <c r="T578" s="51"/>
    </row>
    <row r="579" spans="2:20" ht="14" x14ac:dyDescent="0.3">
      <c r="B579" s="67">
        <v>43405</v>
      </c>
      <c r="C579" s="51">
        <v>352.4</v>
      </c>
      <c r="D579" s="51">
        <v>338.2</v>
      </c>
      <c r="E579" s="51">
        <v>14.2</v>
      </c>
      <c r="F579" s="51" t="s">
        <v>118</v>
      </c>
      <c r="T579" s="51"/>
    </row>
    <row r="580" spans="2:20" ht="14" x14ac:dyDescent="0.3">
      <c r="B580" s="67">
        <v>43406</v>
      </c>
      <c r="C580" s="51">
        <v>353.3</v>
      </c>
      <c r="D580" s="51">
        <v>329.1</v>
      </c>
      <c r="E580" s="51">
        <v>24.2</v>
      </c>
      <c r="F580" s="51" t="s">
        <v>118</v>
      </c>
      <c r="T580" s="51"/>
    </row>
    <row r="581" spans="2:20" ht="14" x14ac:dyDescent="0.3">
      <c r="B581" s="67">
        <v>43407</v>
      </c>
      <c r="C581" s="51">
        <v>349</v>
      </c>
      <c r="D581" s="51">
        <v>334.8</v>
      </c>
      <c r="E581" s="51">
        <v>14.3</v>
      </c>
      <c r="F581" s="51" t="s">
        <v>118</v>
      </c>
      <c r="T581" s="51"/>
    </row>
    <row r="582" spans="2:20" ht="14" x14ac:dyDescent="0.3">
      <c r="B582" s="67">
        <v>43408</v>
      </c>
      <c r="C582" s="51">
        <v>350.1</v>
      </c>
      <c r="D582" s="51">
        <v>338.1</v>
      </c>
      <c r="E582" s="51">
        <v>11.9</v>
      </c>
      <c r="F582" s="51" t="s">
        <v>118</v>
      </c>
      <c r="T582" s="51"/>
    </row>
    <row r="583" spans="2:20" ht="14" x14ac:dyDescent="0.3">
      <c r="B583" s="67">
        <v>43409</v>
      </c>
      <c r="C583" s="51">
        <v>348.1</v>
      </c>
      <c r="D583" s="51">
        <v>329.9</v>
      </c>
      <c r="E583" s="51">
        <v>18.2</v>
      </c>
      <c r="F583" s="51" t="s">
        <v>118</v>
      </c>
      <c r="T583" s="51"/>
    </row>
    <row r="584" spans="2:20" ht="14" x14ac:dyDescent="0.3">
      <c r="B584" s="67">
        <v>43410</v>
      </c>
      <c r="C584" s="51">
        <v>344.6</v>
      </c>
      <c r="D584" s="51">
        <v>329</v>
      </c>
      <c r="E584" s="51">
        <v>15.6</v>
      </c>
      <c r="F584" s="51" t="s">
        <v>118</v>
      </c>
      <c r="T584" s="51"/>
    </row>
    <row r="585" spans="2:20" ht="14" x14ac:dyDescent="0.3">
      <c r="B585" s="67">
        <v>43411</v>
      </c>
      <c r="C585" s="51">
        <v>344.6</v>
      </c>
      <c r="D585" s="51">
        <v>332.7</v>
      </c>
      <c r="E585" s="51">
        <v>11.8</v>
      </c>
      <c r="F585" s="51" t="s">
        <v>118</v>
      </c>
      <c r="T585" s="51"/>
    </row>
    <row r="586" spans="2:20" ht="14" x14ac:dyDescent="0.3">
      <c r="B586" s="67">
        <v>43412</v>
      </c>
      <c r="C586" s="51">
        <v>344.1</v>
      </c>
      <c r="D586" s="51">
        <v>332.6</v>
      </c>
      <c r="E586" s="51">
        <v>11.6</v>
      </c>
      <c r="F586" s="51" t="s">
        <v>118</v>
      </c>
      <c r="T586" s="51"/>
    </row>
    <row r="587" spans="2:20" ht="14" x14ac:dyDescent="0.3">
      <c r="B587" s="67">
        <v>43413</v>
      </c>
      <c r="C587" s="51">
        <v>344.9</v>
      </c>
      <c r="D587" s="51">
        <v>331.7</v>
      </c>
      <c r="E587" s="51">
        <v>13.2</v>
      </c>
      <c r="F587" s="51" t="s">
        <v>118</v>
      </c>
      <c r="T587" s="51"/>
    </row>
    <row r="588" spans="2:20" ht="14" x14ac:dyDescent="0.3">
      <c r="B588" s="67">
        <v>43414</v>
      </c>
      <c r="C588" s="51">
        <v>348.7</v>
      </c>
      <c r="D588" s="51">
        <v>338.6</v>
      </c>
      <c r="E588" s="51">
        <v>10.199999999999999</v>
      </c>
      <c r="F588" s="51" t="s">
        <v>118</v>
      </c>
      <c r="T588" s="51"/>
    </row>
    <row r="589" spans="2:20" ht="14" x14ac:dyDescent="0.3">
      <c r="B589" s="67">
        <v>43415</v>
      </c>
      <c r="C589" s="51">
        <v>351.9</v>
      </c>
      <c r="D589" s="51">
        <v>343.5</v>
      </c>
      <c r="E589" s="51">
        <v>8.3000000000000007</v>
      </c>
      <c r="F589" s="51" t="s">
        <v>118</v>
      </c>
      <c r="T589" s="51"/>
    </row>
    <row r="590" spans="2:20" ht="14" x14ac:dyDescent="0.3">
      <c r="B590" s="67">
        <v>43416</v>
      </c>
      <c r="C590" s="51">
        <v>351.9</v>
      </c>
      <c r="D590" s="51">
        <v>342.6</v>
      </c>
      <c r="E590" s="51">
        <v>9.3000000000000007</v>
      </c>
      <c r="F590" s="51" t="s">
        <v>118</v>
      </c>
      <c r="T590" s="51"/>
    </row>
    <row r="591" spans="2:20" ht="14" x14ac:dyDescent="0.3">
      <c r="B591" s="67">
        <v>43417</v>
      </c>
      <c r="C591" s="51">
        <v>354.1</v>
      </c>
      <c r="D591" s="51">
        <v>339.7</v>
      </c>
      <c r="E591" s="51">
        <v>14.4</v>
      </c>
      <c r="F591" s="51" t="s">
        <v>118</v>
      </c>
      <c r="T591" s="51"/>
    </row>
    <row r="592" spans="2:20" ht="14" x14ac:dyDescent="0.3">
      <c r="B592" s="67">
        <v>43418</v>
      </c>
      <c r="C592" s="51">
        <v>354.2</v>
      </c>
      <c r="D592" s="51">
        <v>346.7</v>
      </c>
      <c r="E592" s="51">
        <v>7.5</v>
      </c>
      <c r="F592" s="51" t="s">
        <v>118</v>
      </c>
      <c r="T592" s="51"/>
    </row>
    <row r="593" spans="2:20" ht="14" x14ac:dyDescent="0.3">
      <c r="B593" s="67">
        <v>43419</v>
      </c>
      <c r="C593" s="51">
        <v>354.5</v>
      </c>
      <c r="D593" s="51">
        <v>339.1</v>
      </c>
      <c r="E593" s="51">
        <v>15.4</v>
      </c>
      <c r="F593" s="51" t="s">
        <v>118</v>
      </c>
      <c r="T593" s="51"/>
    </row>
    <row r="594" spans="2:20" ht="14" x14ac:dyDescent="0.3">
      <c r="B594" s="67">
        <v>43420</v>
      </c>
      <c r="C594" s="51">
        <v>354.8</v>
      </c>
      <c r="D594" s="51">
        <v>339.7</v>
      </c>
      <c r="E594" s="51">
        <v>15.2</v>
      </c>
      <c r="F594" s="51" t="s">
        <v>118</v>
      </c>
      <c r="T594" s="51"/>
    </row>
    <row r="595" spans="2:20" ht="14" x14ac:dyDescent="0.3">
      <c r="B595" s="67">
        <v>43421</v>
      </c>
      <c r="C595" s="51">
        <v>357.3</v>
      </c>
      <c r="D595" s="51">
        <v>351.3</v>
      </c>
      <c r="E595" s="51">
        <v>6</v>
      </c>
      <c r="F595" s="51" t="s">
        <v>118</v>
      </c>
      <c r="T595" s="51"/>
    </row>
    <row r="596" spans="2:20" ht="14" x14ac:dyDescent="0.3">
      <c r="B596" s="67">
        <v>43422</v>
      </c>
      <c r="C596" s="51">
        <v>362</v>
      </c>
      <c r="D596" s="51">
        <v>352.3</v>
      </c>
      <c r="E596" s="51">
        <v>9.6999999999999993</v>
      </c>
      <c r="F596" s="51" t="s">
        <v>118</v>
      </c>
      <c r="T596" s="51"/>
    </row>
    <row r="597" spans="2:20" ht="14" x14ac:dyDescent="0.3">
      <c r="B597" s="67">
        <v>43423</v>
      </c>
      <c r="C597" s="51">
        <v>361.1</v>
      </c>
      <c r="D597" s="51">
        <v>342.1</v>
      </c>
      <c r="E597" s="51">
        <v>19</v>
      </c>
      <c r="F597" s="51" t="s">
        <v>118</v>
      </c>
      <c r="T597" s="51"/>
    </row>
    <row r="598" spans="2:20" ht="14" x14ac:dyDescent="0.3">
      <c r="B598" s="67">
        <v>43424</v>
      </c>
      <c r="C598" s="51">
        <v>359.8</v>
      </c>
      <c r="D598" s="51">
        <v>338.1</v>
      </c>
      <c r="E598" s="51">
        <v>21.8</v>
      </c>
      <c r="F598" s="51" t="s">
        <v>118</v>
      </c>
      <c r="T598" s="51"/>
    </row>
    <row r="599" spans="2:20" ht="14" x14ac:dyDescent="0.3">
      <c r="B599" s="67">
        <v>43425</v>
      </c>
      <c r="C599" s="51">
        <v>360.1</v>
      </c>
      <c r="D599" s="51">
        <v>346.4</v>
      </c>
      <c r="E599" s="51">
        <v>13.7</v>
      </c>
      <c r="F599" s="51" t="s">
        <v>118</v>
      </c>
      <c r="T599" s="51"/>
    </row>
    <row r="600" spans="2:20" ht="14" x14ac:dyDescent="0.3">
      <c r="B600" s="67">
        <v>43426</v>
      </c>
      <c r="C600" s="51">
        <v>357.4</v>
      </c>
      <c r="D600" s="51">
        <v>341.8</v>
      </c>
      <c r="E600" s="51">
        <v>15.6</v>
      </c>
      <c r="F600" s="51" t="s">
        <v>118</v>
      </c>
      <c r="T600" s="51"/>
    </row>
    <row r="601" spans="2:20" ht="14" x14ac:dyDescent="0.3">
      <c r="B601" s="67">
        <v>43427</v>
      </c>
      <c r="C601" s="51">
        <v>358.3</v>
      </c>
      <c r="D601" s="51">
        <v>344.5</v>
      </c>
      <c r="E601" s="51">
        <v>13.8</v>
      </c>
      <c r="F601" s="51" t="s">
        <v>118</v>
      </c>
      <c r="T601" s="51"/>
    </row>
    <row r="602" spans="2:20" ht="14" x14ac:dyDescent="0.3">
      <c r="B602" s="67">
        <v>43428</v>
      </c>
      <c r="C602" s="51">
        <v>359.7</v>
      </c>
      <c r="D602" s="51">
        <v>347.2</v>
      </c>
      <c r="E602" s="51">
        <v>12.5</v>
      </c>
      <c r="F602" s="51" t="s">
        <v>118</v>
      </c>
      <c r="T602" s="51"/>
    </row>
    <row r="603" spans="2:20" ht="14" x14ac:dyDescent="0.3">
      <c r="B603" s="67">
        <v>43429</v>
      </c>
      <c r="C603" s="51">
        <v>361.4</v>
      </c>
      <c r="D603" s="51">
        <v>350.5</v>
      </c>
      <c r="E603" s="51">
        <v>10.9</v>
      </c>
      <c r="F603" s="51" t="s">
        <v>118</v>
      </c>
      <c r="T603" s="51"/>
    </row>
    <row r="604" spans="2:20" ht="14" x14ac:dyDescent="0.3">
      <c r="B604" s="67">
        <v>43430</v>
      </c>
      <c r="C604" s="51">
        <v>360.2</v>
      </c>
      <c r="D604" s="51">
        <v>343.8</v>
      </c>
      <c r="E604" s="51">
        <v>16.3</v>
      </c>
      <c r="F604" s="51" t="s">
        <v>118</v>
      </c>
      <c r="T604" s="51"/>
    </row>
    <row r="605" spans="2:20" ht="14" x14ac:dyDescent="0.3">
      <c r="B605" s="67">
        <v>43431</v>
      </c>
      <c r="C605" s="51">
        <v>357.5</v>
      </c>
      <c r="D605" s="51">
        <v>336.3</v>
      </c>
      <c r="E605" s="51">
        <v>21.2</v>
      </c>
      <c r="F605" s="51" t="s">
        <v>118</v>
      </c>
      <c r="T605" s="51"/>
    </row>
    <row r="606" spans="2:20" ht="14" x14ac:dyDescent="0.3">
      <c r="B606" s="67">
        <v>43432</v>
      </c>
      <c r="C606" s="51">
        <v>358.8</v>
      </c>
      <c r="D606" s="51">
        <v>341.2</v>
      </c>
      <c r="E606" s="51">
        <v>17.600000000000001</v>
      </c>
      <c r="F606" s="51" t="s">
        <v>118</v>
      </c>
      <c r="T606" s="51"/>
    </row>
    <row r="607" spans="2:20" ht="14" x14ac:dyDescent="0.3">
      <c r="B607" s="67">
        <v>43433</v>
      </c>
      <c r="C607" s="51">
        <v>359.5</v>
      </c>
      <c r="D607" s="51">
        <v>346.2</v>
      </c>
      <c r="E607" s="51">
        <v>13.4</v>
      </c>
      <c r="F607" s="51" t="s">
        <v>118</v>
      </c>
      <c r="T607" s="51"/>
    </row>
    <row r="608" spans="2:20" ht="14" x14ac:dyDescent="0.3">
      <c r="B608" s="67">
        <v>43434</v>
      </c>
      <c r="C608" s="51">
        <v>361.4</v>
      </c>
      <c r="D608" s="51">
        <v>348.5</v>
      </c>
      <c r="E608" s="51">
        <v>12.9</v>
      </c>
      <c r="F608" s="51" t="s">
        <v>118</v>
      </c>
      <c r="T608" s="51"/>
    </row>
    <row r="609" spans="2:20" ht="14" x14ac:dyDescent="0.3">
      <c r="B609" s="67">
        <v>43435</v>
      </c>
      <c r="C609" s="51">
        <v>358.2</v>
      </c>
      <c r="D609" s="51">
        <v>332</v>
      </c>
      <c r="E609" s="51">
        <v>26.3</v>
      </c>
      <c r="F609" s="51" t="s">
        <v>118</v>
      </c>
      <c r="T609" s="51"/>
    </row>
    <row r="610" spans="2:20" ht="14" x14ac:dyDescent="0.3">
      <c r="B610" s="67">
        <v>43436</v>
      </c>
      <c r="C610" s="51">
        <v>362.8</v>
      </c>
      <c r="D610" s="51">
        <v>353.7</v>
      </c>
      <c r="E610" s="51">
        <v>9.1</v>
      </c>
      <c r="F610" s="51" t="s">
        <v>118</v>
      </c>
      <c r="T610" s="51"/>
    </row>
    <row r="611" spans="2:20" ht="14" x14ac:dyDescent="0.3">
      <c r="B611" s="67">
        <v>43437</v>
      </c>
      <c r="C611" s="51">
        <v>365</v>
      </c>
      <c r="D611" s="51">
        <v>347.6</v>
      </c>
      <c r="E611" s="51">
        <v>17.399999999999999</v>
      </c>
      <c r="F611" s="51" t="s">
        <v>118</v>
      </c>
      <c r="T611" s="51"/>
    </row>
    <row r="612" spans="2:20" ht="14" x14ac:dyDescent="0.3">
      <c r="B612" s="67">
        <v>43438</v>
      </c>
      <c r="C612" s="51">
        <v>360.4</v>
      </c>
      <c r="D612" s="51">
        <v>335.3</v>
      </c>
      <c r="E612" s="51">
        <v>25</v>
      </c>
      <c r="F612" s="51" t="s">
        <v>118</v>
      </c>
      <c r="T612" s="51"/>
    </row>
    <row r="613" spans="2:20" ht="14" x14ac:dyDescent="0.3">
      <c r="B613" s="67">
        <v>43439</v>
      </c>
      <c r="C613" s="51">
        <v>356.3</v>
      </c>
      <c r="D613" s="51">
        <v>323.3</v>
      </c>
      <c r="E613" s="51">
        <v>33</v>
      </c>
      <c r="F613" s="51" t="s">
        <v>118</v>
      </c>
      <c r="T613" s="51"/>
    </row>
    <row r="614" spans="2:20" ht="14" x14ac:dyDescent="0.3">
      <c r="B614" s="67">
        <v>43440</v>
      </c>
      <c r="C614" s="51">
        <v>357.4</v>
      </c>
      <c r="D614" s="51">
        <v>340.6</v>
      </c>
      <c r="E614" s="51">
        <v>16.8</v>
      </c>
      <c r="F614" s="51" t="s">
        <v>118</v>
      </c>
      <c r="T614" s="51"/>
    </row>
    <row r="615" spans="2:20" ht="14" x14ac:dyDescent="0.3">
      <c r="B615" s="67">
        <v>43441</v>
      </c>
      <c r="C615" s="51">
        <v>358.3</v>
      </c>
      <c r="D615" s="51">
        <v>343.5</v>
      </c>
      <c r="E615" s="51">
        <v>14.8</v>
      </c>
      <c r="F615" s="51" t="s">
        <v>118</v>
      </c>
      <c r="T615" s="51"/>
    </row>
    <row r="616" spans="2:20" ht="14" x14ac:dyDescent="0.3">
      <c r="B616" s="67">
        <v>43442</v>
      </c>
      <c r="C616" s="51">
        <v>354.9</v>
      </c>
      <c r="D616" s="51">
        <v>340.9</v>
      </c>
      <c r="E616" s="51">
        <v>14</v>
      </c>
      <c r="F616" s="51" t="s">
        <v>118</v>
      </c>
      <c r="T616" s="51"/>
    </row>
    <row r="617" spans="2:20" ht="14" x14ac:dyDescent="0.3">
      <c r="B617" s="67">
        <v>43443</v>
      </c>
      <c r="C617" s="51">
        <v>356.5</v>
      </c>
      <c r="D617" s="51">
        <v>345.7</v>
      </c>
      <c r="E617" s="51">
        <v>10.8</v>
      </c>
      <c r="F617" s="51" t="s">
        <v>118</v>
      </c>
      <c r="T617" s="51"/>
    </row>
    <row r="618" spans="2:20" ht="14" x14ac:dyDescent="0.3">
      <c r="B618" s="67">
        <v>43444</v>
      </c>
      <c r="C618" s="51">
        <v>355.6</v>
      </c>
      <c r="D618" s="51">
        <v>330</v>
      </c>
      <c r="E618" s="51">
        <v>25.6</v>
      </c>
      <c r="F618" s="51" t="s">
        <v>118</v>
      </c>
      <c r="T618" s="51"/>
    </row>
    <row r="619" spans="2:20" ht="14" x14ac:dyDescent="0.3">
      <c r="B619" s="67">
        <v>43445</v>
      </c>
      <c r="C619" s="51">
        <v>357.7</v>
      </c>
      <c r="D619" s="51">
        <v>342.5</v>
      </c>
      <c r="E619" s="51">
        <v>15.2</v>
      </c>
      <c r="F619" s="51" t="s">
        <v>118</v>
      </c>
      <c r="T619" s="51"/>
    </row>
    <row r="620" spans="2:20" ht="14" x14ac:dyDescent="0.3">
      <c r="B620" s="67">
        <v>43446</v>
      </c>
      <c r="C620" s="51">
        <v>359</v>
      </c>
      <c r="D620" s="51">
        <v>338.7</v>
      </c>
      <c r="E620" s="51">
        <v>20.3</v>
      </c>
      <c r="F620" s="51" t="s">
        <v>118</v>
      </c>
      <c r="T620" s="51"/>
    </row>
    <row r="621" spans="2:20" ht="14" x14ac:dyDescent="0.3">
      <c r="B621" s="67">
        <v>43447</v>
      </c>
      <c r="C621" s="51">
        <v>359.9</v>
      </c>
      <c r="D621" s="51">
        <v>337.8</v>
      </c>
      <c r="E621" s="51">
        <v>22.1</v>
      </c>
      <c r="F621" s="51" t="s">
        <v>118</v>
      </c>
      <c r="T621" s="51"/>
    </row>
    <row r="622" spans="2:20" ht="14" x14ac:dyDescent="0.3">
      <c r="B622" s="67">
        <v>43448</v>
      </c>
      <c r="C622" s="51">
        <v>360.1</v>
      </c>
      <c r="D622" s="51">
        <v>334.4</v>
      </c>
      <c r="E622" s="51">
        <v>25.8</v>
      </c>
      <c r="F622" s="51" t="s">
        <v>118</v>
      </c>
      <c r="T622" s="51"/>
    </row>
    <row r="623" spans="2:20" ht="14" x14ac:dyDescent="0.3">
      <c r="B623" s="67">
        <v>43449</v>
      </c>
      <c r="C623" s="51">
        <v>362.7</v>
      </c>
      <c r="D623" s="51">
        <v>332.1</v>
      </c>
      <c r="E623" s="51">
        <v>30.5</v>
      </c>
      <c r="F623" s="51" t="s">
        <v>118</v>
      </c>
      <c r="T623" s="51"/>
    </row>
    <row r="624" spans="2:20" ht="14" x14ac:dyDescent="0.3">
      <c r="B624" s="67">
        <v>43450</v>
      </c>
      <c r="C624" s="51">
        <v>360.5</v>
      </c>
      <c r="D624" s="51">
        <v>344.5</v>
      </c>
      <c r="E624" s="51">
        <v>15.9</v>
      </c>
      <c r="F624" s="51" t="s">
        <v>118</v>
      </c>
      <c r="T624" s="51"/>
    </row>
    <row r="625" spans="2:20" ht="14" x14ac:dyDescent="0.3">
      <c r="B625" s="67">
        <v>43451</v>
      </c>
      <c r="C625" s="51">
        <v>356.5</v>
      </c>
      <c r="D625" s="51">
        <v>330.7</v>
      </c>
      <c r="E625" s="51">
        <v>25.8</v>
      </c>
      <c r="F625" s="51" t="s">
        <v>118</v>
      </c>
      <c r="T625" s="51"/>
    </row>
    <row r="626" spans="2:20" ht="14" x14ac:dyDescent="0.3">
      <c r="B626" s="67">
        <v>43452</v>
      </c>
      <c r="C626" s="51">
        <v>353.2</v>
      </c>
      <c r="D626" s="51">
        <v>342.5</v>
      </c>
      <c r="E626" s="51">
        <v>10.7</v>
      </c>
      <c r="F626" s="51" t="s">
        <v>118</v>
      </c>
      <c r="T626" s="51"/>
    </row>
    <row r="627" spans="2:20" ht="14" x14ac:dyDescent="0.3">
      <c r="B627" s="67">
        <v>43453</v>
      </c>
      <c r="C627" s="51">
        <v>354.6</v>
      </c>
      <c r="D627" s="51">
        <v>334.6</v>
      </c>
      <c r="E627" s="51">
        <v>20</v>
      </c>
      <c r="F627" s="51" t="s">
        <v>118</v>
      </c>
      <c r="T627" s="51"/>
    </row>
    <row r="628" spans="2:20" ht="14" x14ac:dyDescent="0.3">
      <c r="B628" s="67">
        <v>43454</v>
      </c>
      <c r="C628" s="51">
        <v>354.3</v>
      </c>
      <c r="D628" s="51">
        <v>339.1</v>
      </c>
      <c r="E628" s="51">
        <v>15.2</v>
      </c>
      <c r="F628" s="51" t="s">
        <v>118</v>
      </c>
      <c r="T628" s="51"/>
    </row>
    <row r="629" spans="2:20" ht="14" x14ac:dyDescent="0.3">
      <c r="B629" s="67">
        <v>43455</v>
      </c>
      <c r="C629" s="51">
        <v>355.2</v>
      </c>
      <c r="D629" s="51">
        <v>339</v>
      </c>
      <c r="E629" s="51">
        <v>16.3</v>
      </c>
      <c r="F629" s="51" t="s">
        <v>118</v>
      </c>
      <c r="T629" s="51"/>
    </row>
    <row r="630" spans="2:20" ht="14" x14ac:dyDescent="0.3">
      <c r="B630" s="67">
        <v>43456</v>
      </c>
      <c r="C630" s="51">
        <v>358</v>
      </c>
      <c r="D630" s="51">
        <v>346</v>
      </c>
      <c r="E630" s="51">
        <v>12</v>
      </c>
      <c r="F630" s="51" t="s">
        <v>118</v>
      </c>
      <c r="T630" s="51"/>
    </row>
    <row r="631" spans="2:20" ht="14" x14ac:dyDescent="0.3">
      <c r="B631" s="67">
        <v>43457</v>
      </c>
      <c r="C631" s="51">
        <v>355.8</v>
      </c>
      <c r="D631" s="51">
        <v>334.9</v>
      </c>
      <c r="E631" s="51">
        <v>20.9</v>
      </c>
      <c r="F631" s="51" t="s">
        <v>118</v>
      </c>
      <c r="T631" s="51"/>
    </row>
    <row r="632" spans="2:20" ht="14" x14ac:dyDescent="0.3">
      <c r="B632" s="67">
        <v>43458</v>
      </c>
      <c r="C632" s="51">
        <v>354.9</v>
      </c>
      <c r="D632" s="51">
        <v>337.8</v>
      </c>
      <c r="E632" s="51">
        <v>17.100000000000001</v>
      </c>
      <c r="F632" s="51" t="s">
        <v>118</v>
      </c>
      <c r="T632" s="51"/>
    </row>
    <row r="633" spans="2:20" ht="14" x14ac:dyDescent="0.3">
      <c r="B633" s="67">
        <v>43459</v>
      </c>
      <c r="C633" s="51">
        <v>356.5</v>
      </c>
      <c r="D633" s="51">
        <v>343.1</v>
      </c>
      <c r="E633" s="51">
        <v>13.4</v>
      </c>
      <c r="F633" s="51" t="s">
        <v>118</v>
      </c>
      <c r="T633" s="51"/>
    </row>
    <row r="634" spans="2:20" ht="14" x14ac:dyDescent="0.3">
      <c r="B634" s="67">
        <v>43460</v>
      </c>
      <c r="C634" s="51">
        <v>362.1</v>
      </c>
      <c r="D634" s="51">
        <v>350.6</v>
      </c>
      <c r="E634" s="51">
        <v>11.5</v>
      </c>
      <c r="F634" s="51" t="s">
        <v>118</v>
      </c>
      <c r="T634" s="51"/>
    </row>
    <row r="635" spans="2:20" ht="14" x14ac:dyDescent="0.3">
      <c r="B635" s="67">
        <v>43461</v>
      </c>
      <c r="C635" s="51">
        <v>361</v>
      </c>
      <c r="D635" s="51">
        <v>349.9</v>
      </c>
      <c r="E635" s="51">
        <v>11.1</v>
      </c>
      <c r="F635" s="51" t="s">
        <v>118</v>
      </c>
      <c r="T635" s="51"/>
    </row>
    <row r="636" spans="2:20" ht="14" x14ac:dyDescent="0.3">
      <c r="B636" s="67">
        <v>43462</v>
      </c>
      <c r="C636" s="51">
        <v>360.7</v>
      </c>
      <c r="D636" s="51">
        <v>345.3</v>
      </c>
      <c r="E636" s="51">
        <v>15.4</v>
      </c>
      <c r="F636" s="51" t="s">
        <v>118</v>
      </c>
      <c r="T636" s="51"/>
    </row>
    <row r="637" spans="2:20" ht="14" x14ac:dyDescent="0.3">
      <c r="B637" s="67">
        <v>43463</v>
      </c>
      <c r="C637" s="51">
        <v>364.3</v>
      </c>
      <c r="D637" s="51">
        <v>351</v>
      </c>
      <c r="E637" s="51">
        <v>13.3</v>
      </c>
      <c r="F637" s="51" t="s">
        <v>118</v>
      </c>
      <c r="T637" s="51"/>
    </row>
    <row r="638" spans="2:20" ht="14" x14ac:dyDescent="0.3">
      <c r="B638" s="67">
        <v>43464</v>
      </c>
      <c r="C638" s="51">
        <v>359.6</v>
      </c>
      <c r="D638" s="51">
        <v>347.7</v>
      </c>
      <c r="E638" s="51">
        <v>11.9</v>
      </c>
      <c r="F638" s="51" t="s">
        <v>118</v>
      </c>
      <c r="T638" s="51"/>
    </row>
    <row r="639" spans="2:20" ht="14" x14ac:dyDescent="0.3">
      <c r="B639" s="67">
        <v>43465</v>
      </c>
      <c r="C639" s="51">
        <v>365.9</v>
      </c>
      <c r="D639" s="51">
        <v>354.3</v>
      </c>
      <c r="E639" s="51">
        <v>11.6</v>
      </c>
      <c r="F639" s="51" t="s">
        <v>118</v>
      </c>
      <c r="T639" s="51"/>
    </row>
    <row r="640" spans="2:20" ht="14" x14ac:dyDescent="0.3">
      <c r="B640" s="67">
        <v>43466</v>
      </c>
      <c r="C640" s="51">
        <v>374.2</v>
      </c>
      <c r="D640" s="51">
        <v>366</v>
      </c>
      <c r="E640" s="51">
        <v>8.1999999999999993</v>
      </c>
      <c r="F640" s="51" t="s">
        <v>118</v>
      </c>
      <c r="T640" s="51"/>
    </row>
    <row r="641" spans="2:20" ht="14" x14ac:dyDescent="0.3">
      <c r="B641" s="67">
        <v>43467</v>
      </c>
      <c r="C641" s="51">
        <v>369.4</v>
      </c>
      <c r="D641" s="51">
        <v>347.1</v>
      </c>
      <c r="E641" s="51">
        <v>22.3</v>
      </c>
      <c r="F641" s="51" t="s">
        <v>118</v>
      </c>
      <c r="T641" s="51"/>
    </row>
    <row r="642" spans="2:20" ht="14" x14ac:dyDescent="0.3">
      <c r="B642" s="67">
        <v>43468</v>
      </c>
      <c r="C642" s="51">
        <v>363.2</v>
      </c>
      <c r="D642" s="51">
        <v>349.1</v>
      </c>
      <c r="E642" s="51">
        <v>14.2</v>
      </c>
      <c r="F642" s="51" t="s">
        <v>118</v>
      </c>
      <c r="T642" s="51"/>
    </row>
    <row r="643" spans="2:20" ht="14" x14ac:dyDescent="0.3">
      <c r="B643" s="67">
        <v>43469</v>
      </c>
      <c r="C643" s="51">
        <v>362.3</v>
      </c>
      <c r="D643" s="51">
        <v>340.2</v>
      </c>
      <c r="E643" s="51">
        <v>22.1</v>
      </c>
      <c r="F643" s="51" t="s">
        <v>118</v>
      </c>
      <c r="T643" s="51"/>
    </row>
    <row r="644" spans="2:20" ht="14" x14ac:dyDescent="0.3">
      <c r="B644" s="67">
        <v>43470</v>
      </c>
      <c r="C644" s="51">
        <v>361.5</v>
      </c>
      <c r="D644" s="51">
        <v>343</v>
      </c>
      <c r="E644" s="51">
        <v>18.5</v>
      </c>
      <c r="F644" s="51" t="s">
        <v>118</v>
      </c>
      <c r="T644" s="51"/>
    </row>
    <row r="645" spans="2:20" ht="14" x14ac:dyDescent="0.3">
      <c r="B645" s="67">
        <v>43471</v>
      </c>
      <c r="C645" s="51">
        <v>366.2</v>
      </c>
      <c r="D645" s="51">
        <v>348.8</v>
      </c>
      <c r="E645" s="51">
        <v>17.399999999999999</v>
      </c>
      <c r="F645" s="51" t="s">
        <v>118</v>
      </c>
      <c r="T645" s="51"/>
    </row>
    <row r="646" spans="2:20" ht="14" x14ac:dyDescent="0.3">
      <c r="B646" s="67">
        <v>43472</v>
      </c>
      <c r="C646" s="51">
        <v>361.9</v>
      </c>
      <c r="D646" s="51">
        <v>338.7</v>
      </c>
      <c r="E646" s="51">
        <v>23.2</v>
      </c>
      <c r="F646" s="51" t="s">
        <v>118</v>
      </c>
      <c r="T646" s="51"/>
    </row>
    <row r="647" spans="2:20" ht="14" x14ac:dyDescent="0.3">
      <c r="B647" s="67">
        <v>43473</v>
      </c>
      <c r="C647" s="51">
        <v>360.4</v>
      </c>
      <c r="D647" s="51">
        <v>342.1</v>
      </c>
      <c r="E647" s="51">
        <v>18.3</v>
      </c>
      <c r="F647" s="51" t="s">
        <v>118</v>
      </c>
      <c r="T647" s="51"/>
    </row>
    <row r="648" spans="2:20" ht="14" x14ac:dyDescent="0.3">
      <c r="B648" s="67">
        <v>43474</v>
      </c>
      <c r="C648" s="51">
        <v>357.7</v>
      </c>
      <c r="D648" s="51">
        <v>345.2</v>
      </c>
      <c r="E648" s="51">
        <v>12.5</v>
      </c>
      <c r="F648" s="51" t="s">
        <v>118</v>
      </c>
      <c r="T648" s="51"/>
    </row>
    <row r="649" spans="2:20" ht="14" x14ac:dyDescent="0.3">
      <c r="B649" s="67">
        <v>43475</v>
      </c>
      <c r="C649" s="51">
        <v>354.4</v>
      </c>
      <c r="D649" s="51">
        <v>335.9</v>
      </c>
      <c r="E649" s="51">
        <v>18.399999999999999</v>
      </c>
      <c r="F649" s="51" t="s">
        <v>118</v>
      </c>
      <c r="T649" s="51"/>
    </row>
    <row r="650" spans="2:20" ht="14" x14ac:dyDescent="0.3">
      <c r="B650" s="67">
        <v>43476</v>
      </c>
      <c r="C650" s="51">
        <v>355.4</v>
      </c>
      <c r="D650" s="51">
        <v>327</v>
      </c>
      <c r="E650" s="51">
        <v>28.4</v>
      </c>
      <c r="F650" s="51" t="s">
        <v>118</v>
      </c>
      <c r="T650" s="51"/>
    </row>
    <row r="651" spans="2:20" ht="14" x14ac:dyDescent="0.3">
      <c r="B651" s="67">
        <v>43477</v>
      </c>
      <c r="C651" s="51">
        <v>356.3</v>
      </c>
      <c r="D651" s="51">
        <v>340.4</v>
      </c>
      <c r="E651" s="51">
        <v>15.8</v>
      </c>
      <c r="F651" s="51" t="s">
        <v>118</v>
      </c>
      <c r="T651" s="51"/>
    </row>
    <row r="652" spans="2:20" ht="14" x14ac:dyDescent="0.3">
      <c r="B652" s="67">
        <v>43478</v>
      </c>
      <c r="C652" s="51">
        <v>359.5</v>
      </c>
      <c r="D652" s="51">
        <v>348.2</v>
      </c>
      <c r="E652" s="51">
        <v>11.2</v>
      </c>
      <c r="F652" s="51" t="s">
        <v>118</v>
      </c>
      <c r="T652" s="51"/>
    </row>
    <row r="653" spans="2:20" ht="14" x14ac:dyDescent="0.3">
      <c r="B653" s="67">
        <v>43479</v>
      </c>
      <c r="C653" s="51">
        <v>361.4</v>
      </c>
      <c r="D653" s="51">
        <v>341.9</v>
      </c>
      <c r="E653" s="51">
        <v>19.5</v>
      </c>
      <c r="F653" s="51" t="s">
        <v>118</v>
      </c>
      <c r="T653" s="51"/>
    </row>
    <row r="654" spans="2:20" ht="14" x14ac:dyDescent="0.3">
      <c r="B654" s="67">
        <v>43480</v>
      </c>
      <c r="C654" s="51">
        <v>358.5</v>
      </c>
      <c r="D654" s="51">
        <v>339.5</v>
      </c>
      <c r="E654" s="51">
        <v>19</v>
      </c>
      <c r="F654" s="51" t="s">
        <v>118</v>
      </c>
      <c r="T654" s="51"/>
    </row>
    <row r="655" spans="2:20" ht="14" x14ac:dyDescent="0.3">
      <c r="B655" s="67">
        <v>43481</v>
      </c>
      <c r="C655" s="51">
        <v>362.1</v>
      </c>
      <c r="D655" s="51">
        <v>345.1</v>
      </c>
      <c r="E655" s="51">
        <v>17.100000000000001</v>
      </c>
      <c r="F655" s="51" t="s">
        <v>118</v>
      </c>
      <c r="T655" s="51"/>
    </row>
    <row r="656" spans="2:20" ht="14" x14ac:dyDescent="0.3">
      <c r="B656" s="67">
        <v>43482</v>
      </c>
      <c r="C656" s="51">
        <v>364.1</v>
      </c>
      <c r="D656" s="51">
        <v>342.6</v>
      </c>
      <c r="E656" s="51">
        <v>21.5</v>
      </c>
      <c r="F656" s="51" t="s">
        <v>118</v>
      </c>
      <c r="T656" s="51"/>
    </row>
    <row r="657" spans="2:20" ht="14" x14ac:dyDescent="0.3">
      <c r="B657" s="67">
        <v>43483</v>
      </c>
      <c r="C657" s="51">
        <v>358.4</v>
      </c>
      <c r="D657" s="51">
        <v>331.1</v>
      </c>
      <c r="E657" s="51">
        <v>27.3</v>
      </c>
      <c r="F657" s="51" t="s">
        <v>118</v>
      </c>
      <c r="T657" s="51"/>
    </row>
    <row r="658" spans="2:20" ht="14" x14ac:dyDescent="0.3">
      <c r="B658" s="67">
        <v>43484</v>
      </c>
      <c r="C658" s="51">
        <v>359.8</v>
      </c>
      <c r="D658" s="51">
        <v>337.6</v>
      </c>
      <c r="E658" s="51">
        <v>22.2</v>
      </c>
      <c r="F658" s="51" t="s">
        <v>118</v>
      </c>
      <c r="T658" s="51"/>
    </row>
    <row r="659" spans="2:20" ht="14" x14ac:dyDescent="0.3">
      <c r="B659" s="67">
        <v>43485</v>
      </c>
      <c r="C659" s="51">
        <v>361.7</v>
      </c>
      <c r="D659" s="51">
        <v>347</v>
      </c>
      <c r="E659" s="51">
        <v>14.7</v>
      </c>
      <c r="F659" s="51" t="s">
        <v>118</v>
      </c>
      <c r="T659" s="51"/>
    </row>
    <row r="660" spans="2:20" ht="14" x14ac:dyDescent="0.3">
      <c r="B660" s="67">
        <v>43486</v>
      </c>
      <c r="C660" s="51">
        <v>360.9</v>
      </c>
      <c r="D660" s="51">
        <v>339</v>
      </c>
      <c r="E660" s="51">
        <v>21.9</v>
      </c>
      <c r="F660" s="51" t="s">
        <v>118</v>
      </c>
      <c r="T660" s="51"/>
    </row>
    <row r="661" spans="2:20" ht="14" x14ac:dyDescent="0.3">
      <c r="B661" s="67">
        <v>43487</v>
      </c>
      <c r="C661" s="51">
        <v>357.7</v>
      </c>
      <c r="D661" s="51">
        <v>337.4</v>
      </c>
      <c r="E661" s="51">
        <v>20.3</v>
      </c>
      <c r="F661" s="51" t="s">
        <v>118</v>
      </c>
      <c r="T661" s="51"/>
    </row>
    <row r="662" spans="2:20" ht="14" x14ac:dyDescent="0.3">
      <c r="B662" s="67">
        <v>43488</v>
      </c>
      <c r="C662" s="51">
        <v>358</v>
      </c>
      <c r="D662" s="51">
        <v>333.6</v>
      </c>
      <c r="E662" s="51">
        <v>24.4</v>
      </c>
      <c r="F662" s="51" t="s">
        <v>118</v>
      </c>
      <c r="T662" s="51"/>
    </row>
    <row r="663" spans="2:20" ht="14" x14ac:dyDescent="0.3">
      <c r="B663" s="67">
        <v>43489</v>
      </c>
      <c r="C663" s="51">
        <v>357.8</v>
      </c>
      <c r="D663" s="51">
        <v>331.5</v>
      </c>
      <c r="E663" s="51">
        <v>26.3</v>
      </c>
      <c r="F663" s="51" t="s">
        <v>118</v>
      </c>
      <c r="T663" s="51"/>
    </row>
    <row r="664" spans="2:20" ht="14" x14ac:dyDescent="0.3">
      <c r="B664" s="67">
        <v>43490</v>
      </c>
      <c r="C664" s="51">
        <v>360.6</v>
      </c>
      <c r="D664" s="51">
        <v>341.8</v>
      </c>
      <c r="E664" s="51">
        <v>18.8</v>
      </c>
      <c r="F664" s="51" t="s">
        <v>118</v>
      </c>
      <c r="T664" s="51"/>
    </row>
    <row r="665" spans="2:20" ht="14" x14ac:dyDescent="0.3">
      <c r="B665" s="67">
        <v>43491</v>
      </c>
      <c r="C665" s="51">
        <v>362.8</v>
      </c>
      <c r="D665" s="51">
        <v>346.2</v>
      </c>
      <c r="E665" s="51">
        <v>16.5</v>
      </c>
      <c r="F665" s="51" t="s">
        <v>118</v>
      </c>
      <c r="T665" s="51"/>
    </row>
    <row r="666" spans="2:20" ht="14" x14ac:dyDescent="0.3">
      <c r="B666" s="67">
        <v>43492</v>
      </c>
      <c r="C666" s="51">
        <v>362.4</v>
      </c>
      <c r="D666" s="51">
        <v>340.7</v>
      </c>
      <c r="E666" s="51">
        <v>21.6</v>
      </c>
      <c r="F666" s="51" t="s">
        <v>118</v>
      </c>
      <c r="T666" s="51"/>
    </row>
    <row r="667" spans="2:20" ht="14" x14ac:dyDescent="0.3">
      <c r="B667" s="67">
        <v>43493</v>
      </c>
      <c r="C667" s="51">
        <v>359.1</v>
      </c>
      <c r="D667" s="51">
        <v>328.7</v>
      </c>
      <c r="E667" s="51">
        <v>30.4</v>
      </c>
      <c r="F667" s="51" t="s">
        <v>118</v>
      </c>
      <c r="T667" s="51"/>
    </row>
    <row r="668" spans="2:20" ht="14" x14ac:dyDescent="0.3">
      <c r="B668" s="67">
        <v>43494</v>
      </c>
      <c r="C668" s="51">
        <v>358.8</v>
      </c>
      <c r="D668" s="51">
        <v>336.7</v>
      </c>
      <c r="E668" s="51">
        <v>22.1</v>
      </c>
      <c r="F668" s="51" t="s">
        <v>118</v>
      </c>
      <c r="T668" s="51"/>
    </row>
    <row r="669" spans="2:20" ht="14" x14ac:dyDescent="0.3">
      <c r="B669" s="67">
        <v>43495</v>
      </c>
      <c r="C669" s="51">
        <v>359.8</v>
      </c>
      <c r="D669" s="51">
        <v>340.7</v>
      </c>
      <c r="E669" s="51">
        <v>19.100000000000001</v>
      </c>
      <c r="F669" s="51" t="s">
        <v>118</v>
      </c>
      <c r="T669" s="51"/>
    </row>
    <row r="670" spans="2:20" ht="14" x14ac:dyDescent="0.3">
      <c r="B670" s="67">
        <v>43496</v>
      </c>
      <c r="C670" s="51">
        <v>360.4</v>
      </c>
      <c r="D670" s="51">
        <v>335.8</v>
      </c>
      <c r="E670" s="51">
        <v>24.6</v>
      </c>
      <c r="F670" s="51" t="s">
        <v>118</v>
      </c>
      <c r="T670" s="51"/>
    </row>
    <row r="671" spans="2:20" ht="14" x14ac:dyDescent="0.3">
      <c r="B671" s="67">
        <v>43497</v>
      </c>
      <c r="C671" s="51">
        <v>361.7</v>
      </c>
      <c r="D671" s="51">
        <v>343.7</v>
      </c>
      <c r="E671" s="51">
        <v>18</v>
      </c>
      <c r="F671" s="51" t="s">
        <v>118</v>
      </c>
      <c r="T671" s="51"/>
    </row>
    <row r="672" spans="2:20" ht="14" x14ac:dyDescent="0.3">
      <c r="B672" s="67">
        <v>43498</v>
      </c>
      <c r="C672" s="51">
        <v>362.1</v>
      </c>
      <c r="D672" s="51">
        <v>350.7</v>
      </c>
      <c r="E672" s="51">
        <v>11.4</v>
      </c>
      <c r="F672" s="51" t="s">
        <v>118</v>
      </c>
      <c r="T672" s="51"/>
    </row>
    <row r="673" spans="2:20" ht="14" x14ac:dyDescent="0.3">
      <c r="B673" s="67">
        <v>43499</v>
      </c>
      <c r="C673" s="51">
        <v>363.7</v>
      </c>
      <c r="D673" s="51">
        <v>342.4</v>
      </c>
      <c r="E673" s="51">
        <v>21.3</v>
      </c>
      <c r="F673" s="51" t="s">
        <v>118</v>
      </c>
      <c r="T673" s="51"/>
    </row>
    <row r="674" spans="2:20" ht="14" x14ac:dyDescent="0.3">
      <c r="B674" s="67">
        <v>43500</v>
      </c>
      <c r="C674" s="51">
        <v>365.4</v>
      </c>
      <c r="D674" s="51">
        <v>352.8</v>
      </c>
      <c r="E674" s="51">
        <v>12.6</v>
      </c>
      <c r="F674" s="51" t="s">
        <v>118</v>
      </c>
      <c r="T674" s="51"/>
    </row>
    <row r="675" spans="2:20" ht="14" x14ac:dyDescent="0.3">
      <c r="B675" s="67">
        <v>43501</v>
      </c>
      <c r="C675" s="51">
        <v>365.8</v>
      </c>
      <c r="D675" s="51">
        <v>341.9</v>
      </c>
      <c r="E675" s="51">
        <v>23.8</v>
      </c>
      <c r="F675" s="51" t="s">
        <v>118</v>
      </c>
      <c r="T675" s="51"/>
    </row>
    <row r="676" spans="2:20" ht="14" x14ac:dyDescent="0.3">
      <c r="B676" s="67">
        <v>43502</v>
      </c>
      <c r="C676" s="51">
        <v>365.8</v>
      </c>
      <c r="D676" s="51">
        <v>344.5</v>
      </c>
      <c r="E676" s="51">
        <v>21.3</v>
      </c>
      <c r="F676" s="51" t="s">
        <v>118</v>
      </c>
      <c r="T676" s="51"/>
    </row>
    <row r="677" spans="2:20" ht="14" x14ac:dyDescent="0.3">
      <c r="B677" s="67">
        <v>43503</v>
      </c>
      <c r="C677" s="51">
        <v>366.3</v>
      </c>
      <c r="D677" s="51">
        <v>343.3</v>
      </c>
      <c r="E677" s="51">
        <v>23</v>
      </c>
      <c r="F677" s="51" t="s">
        <v>118</v>
      </c>
      <c r="T677" s="51"/>
    </row>
    <row r="678" spans="2:20" ht="14" x14ac:dyDescent="0.3">
      <c r="B678" s="67">
        <v>43504</v>
      </c>
      <c r="C678" s="51">
        <v>366.3</v>
      </c>
      <c r="D678" s="51">
        <v>346.4</v>
      </c>
      <c r="E678" s="51">
        <v>19.899999999999999</v>
      </c>
      <c r="F678" s="51" t="s">
        <v>118</v>
      </c>
      <c r="T678" s="51"/>
    </row>
    <row r="679" spans="2:20" ht="14" x14ac:dyDescent="0.3">
      <c r="B679" s="67">
        <v>43505</v>
      </c>
      <c r="C679" s="51">
        <v>369.7</v>
      </c>
      <c r="D679" s="51">
        <v>344.8</v>
      </c>
      <c r="E679" s="51">
        <v>24.9</v>
      </c>
      <c r="F679" s="51" t="s">
        <v>118</v>
      </c>
      <c r="T679" s="51"/>
    </row>
    <row r="680" spans="2:20" ht="14" x14ac:dyDescent="0.3">
      <c r="B680" s="67">
        <v>43506</v>
      </c>
      <c r="C680" s="51">
        <v>370.3</v>
      </c>
      <c r="D680" s="51">
        <v>351.2</v>
      </c>
      <c r="E680" s="51">
        <v>19.100000000000001</v>
      </c>
      <c r="F680" s="51" t="s">
        <v>118</v>
      </c>
      <c r="T680" s="51"/>
    </row>
    <row r="681" spans="2:20" ht="14" x14ac:dyDescent="0.3">
      <c r="B681" s="67">
        <v>43507</v>
      </c>
      <c r="C681" s="51">
        <v>364.7</v>
      </c>
      <c r="D681" s="51">
        <v>342.4</v>
      </c>
      <c r="E681" s="51">
        <v>22.3</v>
      </c>
      <c r="F681" s="51" t="s">
        <v>118</v>
      </c>
      <c r="T681" s="51"/>
    </row>
    <row r="682" spans="2:20" ht="14" x14ac:dyDescent="0.3">
      <c r="B682" s="67">
        <v>43508</v>
      </c>
      <c r="C682" s="51">
        <v>363.7</v>
      </c>
      <c r="D682" s="51">
        <v>351.5</v>
      </c>
      <c r="E682" s="51">
        <v>12.2</v>
      </c>
      <c r="F682" s="51" t="s">
        <v>118</v>
      </c>
      <c r="T682" s="51"/>
    </row>
    <row r="683" spans="2:20" ht="14" x14ac:dyDescent="0.3">
      <c r="B683" s="67">
        <v>43509</v>
      </c>
      <c r="C683" s="51">
        <v>363.5</v>
      </c>
      <c r="D683" s="51">
        <v>352.5</v>
      </c>
      <c r="E683" s="51">
        <v>11</v>
      </c>
      <c r="F683" s="51" t="s">
        <v>118</v>
      </c>
      <c r="T683" s="51"/>
    </row>
    <row r="684" spans="2:20" ht="14" x14ac:dyDescent="0.3">
      <c r="B684" s="67">
        <v>43510</v>
      </c>
      <c r="C684" s="51">
        <v>365.6</v>
      </c>
      <c r="D684" s="51">
        <v>343.7</v>
      </c>
      <c r="E684" s="51">
        <v>21.9</v>
      </c>
      <c r="F684" s="51" t="s">
        <v>118</v>
      </c>
      <c r="T684" s="51"/>
    </row>
    <row r="685" spans="2:20" ht="14" x14ac:dyDescent="0.3">
      <c r="B685" s="67">
        <v>43511</v>
      </c>
      <c r="C685" s="51">
        <v>366.5</v>
      </c>
      <c r="D685" s="51">
        <v>349.5</v>
      </c>
      <c r="E685" s="51">
        <v>17</v>
      </c>
      <c r="F685" s="51" t="s">
        <v>118</v>
      </c>
      <c r="T685" s="51"/>
    </row>
    <row r="686" spans="2:20" ht="14" x14ac:dyDescent="0.3">
      <c r="B686" s="67">
        <v>43512</v>
      </c>
      <c r="C686" s="51">
        <v>368</v>
      </c>
      <c r="D686" s="51">
        <v>355.5</v>
      </c>
      <c r="E686" s="51">
        <v>12.5</v>
      </c>
      <c r="F686" s="51" t="s">
        <v>118</v>
      </c>
      <c r="T686" s="51"/>
    </row>
    <row r="687" spans="2:20" ht="14" x14ac:dyDescent="0.3">
      <c r="B687" s="67">
        <v>43513</v>
      </c>
      <c r="C687" s="51">
        <v>368.6</v>
      </c>
      <c r="D687" s="51">
        <v>353.2</v>
      </c>
      <c r="E687" s="51">
        <v>15.4</v>
      </c>
      <c r="F687" s="51" t="s">
        <v>118</v>
      </c>
      <c r="T687" s="51"/>
    </row>
    <row r="688" spans="2:20" ht="14" x14ac:dyDescent="0.3">
      <c r="B688" s="67">
        <v>43514</v>
      </c>
      <c r="C688" s="51">
        <v>365.5</v>
      </c>
      <c r="D688" s="51">
        <v>347.2</v>
      </c>
      <c r="E688" s="51">
        <v>18.3</v>
      </c>
      <c r="F688" s="51" t="s">
        <v>118</v>
      </c>
      <c r="T688" s="51"/>
    </row>
    <row r="689" spans="2:20" ht="14" x14ac:dyDescent="0.3">
      <c r="B689" s="67">
        <v>43515</v>
      </c>
      <c r="C689" s="51">
        <v>365.8</v>
      </c>
      <c r="D689" s="51">
        <v>346.1</v>
      </c>
      <c r="E689" s="51">
        <v>19.7</v>
      </c>
      <c r="F689" s="51" t="s">
        <v>118</v>
      </c>
      <c r="T689" s="51"/>
    </row>
    <row r="690" spans="2:20" ht="14" x14ac:dyDescent="0.3">
      <c r="B690" s="67">
        <v>43516</v>
      </c>
      <c r="C690" s="51">
        <v>362.2</v>
      </c>
      <c r="D690" s="51">
        <v>348.9</v>
      </c>
      <c r="E690" s="51">
        <v>13.3</v>
      </c>
      <c r="F690" s="51" t="s">
        <v>118</v>
      </c>
      <c r="T690" s="51"/>
    </row>
    <row r="691" spans="2:20" ht="14" x14ac:dyDescent="0.3">
      <c r="B691" s="67">
        <v>43517</v>
      </c>
      <c r="C691" s="51">
        <v>362.2</v>
      </c>
      <c r="D691" s="51">
        <v>355.5</v>
      </c>
      <c r="E691" s="51">
        <v>6.7</v>
      </c>
      <c r="F691" s="51" t="s">
        <v>118</v>
      </c>
      <c r="T691" s="51"/>
    </row>
    <row r="692" spans="2:20" ht="14" x14ac:dyDescent="0.3">
      <c r="B692" s="67">
        <v>43518</v>
      </c>
      <c r="C692" s="51">
        <v>358.8</v>
      </c>
      <c r="D692" s="51">
        <v>343.9</v>
      </c>
      <c r="E692" s="51">
        <v>14.8</v>
      </c>
      <c r="F692" s="51" t="s">
        <v>118</v>
      </c>
      <c r="T692" s="51"/>
    </row>
    <row r="693" spans="2:20" ht="14" x14ac:dyDescent="0.3">
      <c r="B693" s="67">
        <v>43519</v>
      </c>
      <c r="C693" s="51">
        <v>364.7</v>
      </c>
      <c r="D693" s="51">
        <v>354.4</v>
      </c>
      <c r="E693" s="51">
        <v>10.3</v>
      </c>
      <c r="F693" s="51" t="s">
        <v>118</v>
      </c>
      <c r="T693" s="51"/>
    </row>
    <row r="694" spans="2:20" ht="14" x14ac:dyDescent="0.3">
      <c r="B694" s="67">
        <v>43520</v>
      </c>
      <c r="C694" s="51">
        <v>367.9</v>
      </c>
      <c r="D694" s="51">
        <v>359.3</v>
      </c>
      <c r="E694" s="51">
        <v>8.6999999999999993</v>
      </c>
      <c r="F694" s="51" t="s">
        <v>118</v>
      </c>
      <c r="T694" s="51"/>
    </row>
    <row r="695" spans="2:20" ht="14" x14ac:dyDescent="0.3">
      <c r="B695" s="67">
        <v>43521</v>
      </c>
      <c r="C695" s="51">
        <v>361.1</v>
      </c>
      <c r="D695" s="51">
        <v>351.2</v>
      </c>
      <c r="E695" s="51">
        <v>9.9</v>
      </c>
      <c r="F695" s="51" t="s">
        <v>118</v>
      </c>
      <c r="T695" s="51"/>
    </row>
    <row r="696" spans="2:20" ht="14" x14ac:dyDescent="0.3">
      <c r="B696" s="67">
        <v>43522</v>
      </c>
      <c r="C696" s="51">
        <v>362.7</v>
      </c>
      <c r="D696" s="51">
        <v>350.6</v>
      </c>
      <c r="E696" s="51">
        <v>12.1</v>
      </c>
      <c r="F696" s="51" t="s">
        <v>118</v>
      </c>
      <c r="T696" s="51"/>
    </row>
    <row r="697" spans="2:20" ht="14" x14ac:dyDescent="0.3">
      <c r="B697" s="67">
        <v>43523</v>
      </c>
      <c r="C697" s="51">
        <v>362.8</v>
      </c>
      <c r="D697" s="51">
        <v>351.2</v>
      </c>
      <c r="E697" s="51">
        <v>11.7</v>
      </c>
      <c r="F697" s="51" t="s">
        <v>118</v>
      </c>
      <c r="T697" s="51"/>
    </row>
    <row r="698" spans="2:20" ht="14" x14ac:dyDescent="0.3">
      <c r="B698" s="67">
        <v>43524</v>
      </c>
      <c r="C698" s="51">
        <v>362.2</v>
      </c>
      <c r="D698" s="51">
        <v>345.1</v>
      </c>
      <c r="E698" s="51">
        <v>17.2</v>
      </c>
      <c r="F698" s="51" t="s">
        <v>118</v>
      </c>
      <c r="T698" s="51"/>
    </row>
    <row r="699" spans="2:20" ht="14" x14ac:dyDescent="0.3">
      <c r="B699" s="67">
        <v>43525</v>
      </c>
      <c r="C699" s="51">
        <v>361.4</v>
      </c>
      <c r="D699" s="51">
        <v>338.6</v>
      </c>
      <c r="E699" s="51">
        <v>22.9</v>
      </c>
      <c r="F699" s="51" t="s">
        <v>118</v>
      </c>
      <c r="T699" s="51"/>
    </row>
    <row r="700" spans="2:20" ht="14" x14ac:dyDescent="0.3">
      <c r="B700" s="67">
        <v>43526</v>
      </c>
      <c r="C700" s="51">
        <v>359.1</v>
      </c>
      <c r="D700" s="51">
        <v>345.8</v>
      </c>
      <c r="E700" s="51">
        <v>13.3</v>
      </c>
      <c r="F700" s="51" t="s">
        <v>118</v>
      </c>
      <c r="T700" s="51"/>
    </row>
    <row r="701" spans="2:20" ht="14" x14ac:dyDescent="0.3">
      <c r="B701" s="67">
        <v>43527</v>
      </c>
      <c r="C701" s="51">
        <v>357.1</v>
      </c>
      <c r="D701" s="51">
        <v>339.5</v>
      </c>
      <c r="E701" s="51">
        <v>17.600000000000001</v>
      </c>
      <c r="F701" s="51" t="s">
        <v>118</v>
      </c>
      <c r="T701" s="51"/>
    </row>
    <row r="702" spans="2:20" ht="14" x14ac:dyDescent="0.3">
      <c r="B702" s="67">
        <v>43528</v>
      </c>
      <c r="C702" s="51">
        <v>358.2</v>
      </c>
      <c r="D702" s="51">
        <v>344.9</v>
      </c>
      <c r="E702" s="51">
        <v>13.3</v>
      </c>
      <c r="F702" s="51" t="s">
        <v>118</v>
      </c>
      <c r="T702" s="51"/>
    </row>
    <row r="703" spans="2:20" ht="14" x14ac:dyDescent="0.3">
      <c r="B703" s="67">
        <v>43529</v>
      </c>
      <c r="C703" s="51">
        <v>358.3</v>
      </c>
      <c r="D703" s="51">
        <v>337.1</v>
      </c>
      <c r="E703" s="51">
        <v>21.2</v>
      </c>
      <c r="F703" s="51" t="s">
        <v>118</v>
      </c>
      <c r="T703" s="51"/>
    </row>
    <row r="704" spans="2:20" ht="14" x14ac:dyDescent="0.3">
      <c r="B704" s="67">
        <v>43530</v>
      </c>
      <c r="C704" s="51">
        <v>360.4</v>
      </c>
      <c r="D704" s="51">
        <v>345.5</v>
      </c>
      <c r="E704" s="51">
        <v>14.9</v>
      </c>
      <c r="F704" s="51" t="s">
        <v>118</v>
      </c>
      <c r="T704" s="51"/>
    </row>
    <row r="705" spans="2:20" ht="14" x14ac:dyDescent="0.3">
      <c r="B705" s="67">
        <v>43531</v>
      </c>
      <c r="C705" s="51">
        <v>360</v>
      </c>
      <c r="D705" s="51">
        <v>349.4</v>
      </c>
      <c r="E705" s="51">
        <v>10.6</v>
      </c>
      <c r="F705" s="51" t="s">
        <v>118</v>
      </c>
      <c r="T705" s="51"/>
    </row>
    <row r="706" spans="2:20" ht="14" x14ac:dyDescent="0.3">
      <c r="B706" s="67">
        <v>43532</v>
      </c>
      <c r="C706" s="51">
        <v>359.4</v>
      </c>
      <c r="D706" s="51">
        <v>332.3</v>
      </c>
      <c r="E706" s="51">
        <v>27.2</v>
      </c>
      <c r="F706" s="51" t="s">
        <v>118</v>
      </c>
      <c r="T706" s="51"/>
    </row>
    <row r="707" spans="2:20" ht="14" x14ac:dyDescent="0.3">
      <c r="B707" s="67">
        <v>43533</v>
      </c>
      <c r="C707" s="51">
        <v>354.4</v>
      </c>
      <c r="D707" s="51">
        <v>343.3</v>
      </c>
      <c r="E707" s="51">
        <v>11.1</v>
      </c>
      <c r="F707" s="51" t="s">
        <v>118</v>
      </c>
      <c r="T707" s="51"/>
    </row>
    <row r="708" spans="2:20" ht="14" x14ac:dyDescent="0.3">
      <c r="B708" s="67">
        <v>43534</v>
      </c>
      <c r="C708" s="51">
        <v>354.1</v>
      </c>
      <c r="D708" s="51">
        <v>337.5</v>
      </c>
      <c r="E708" s="51">
        <v>16.5</v>
      </c>
      <c r="F708" s="51" t="s">
        <v>118</v>
      </c>
      <c r="T708" s="51"/>
    </row>
    <row r="709" spans="2:20" ht="14" x14ac:dyDescent="0.3">
      <c r="B709" s="67">
        <v>43535</v>
      </c>
      <c r="C709" s="51">
        <v>353.4</v>
      </c>
      <c r="D709" s="51">
        <v>339</v>
      </c>
      <c r="E709" s="51">
        <v>14.3</v>
      </c>
      <c r="F709" s="51" t="s">
        <v>118</v>
      </c>
      <c r="T709" s="51"/>
    </row>
    <row r="710" spans="2:20" ht="14" x14ac:dyDescent="0.3">
      <c r="B710" s="67">
        <v>43536</v>
      </c>
      <c r="C710" s="51">
        <v>356</v>
      </c>
      <c r="D710" s="51">
        <v>337.2</v>
      </c>
      <c r="E710" s="51">
        <v>18.8</v>
      </c>
      <c r="F710" s="51" t="s">
        <v>118</v>
      </c>
      <c r="T710" s="51"/>
    </row>
    <row r="711" spans="2:20" ht="14" x14ac:dyDescent="0.3">
      <c r="B711" s="67">
        <v>43537</v>
      </c>
      <c r="C711" s="51">
        <v>353.4</v>
      </c>
      <c r="D711" s="51">
        <v>336.1</v>
      </c>
      <c r="E711" s="51">
        <v>17.3</v>
      </c>
      <c r="F711" s="51" t="s">
        <v>118</v>
      </c>
      <c r="T711" s="51"/>
    </row>
    <row r="712" spans="2:20" ht="14" x14ac:dyDescent="0.3">
      <c r="B712" s="67">
        <v>43538</v>
      </c>
      <c r="C712" s="51">
        <v>354.2</v>
      </c>
      <c r="D712" s="51">
        <v>338.2</v>
      </c>
      <c r="E712" s="51">
        <v>15.9</v>
      </c>
      <c r="F712" s="51" t="s">
        <v>118</v>
      </c>
      <c r="T712" s="51"/>
    </row>
    <row r="713" spans="2:20" ht="14" x14ac:dyDescent="0.3">
      <c r="B713" s="67">
        <v>43539</v>
      </c>
      <c r="C713" s="51">
        <v>356.2</v>
      </c>
      <c r="D713" s="51">
        <v>348.4</v>
      </c>
      <c r="E713" s="51">
        <v>7.8</v>
      </c>
      <c r="F713" s="51" t="s">
        <v>118</v>
      </c>
      <c r="T713" s="51"/>
    </row>
    <row r="714" spans="2:20" ht="14" x14ac:dyDescent="0.3">
      <c r="B714" s="67">
        <v>43540</v>
      </c>
      <c r="C714" s="51">
        <v>356</v>
      </c>
      <c r="D714" s="51">
        <v>341.8</v>
      </c>
      <c r="E714" s="51">
        <v>14.2</v>
      </c>
      <c r="F714" s="51" t="s">
        <v>118</v>
      </c>
      <c r="T714" s="51"/>
    </row>
    <row r="715" spans="2:20" ht="14" x14ac:dyDescent="0.3">
      <c r="B715" s="67">
        <v>43541</v>
      </c>
      <c r="C715" s="51">
        <v>354.2</v>
      </c>
      <c r="D715" s="51">
        <v>346.6</v>
      </c>
      <c r="E715" s="51">
        <v>7.7</v>
      </c>
      <c r="F715" s="51" t="s">
        <v>118</v>
      </c>
      <c r="T715" s="51"/>
    </row>
    <row r="716" spans="2:20" ht="14" x14ac:dyDescent="0.3">
      <c r="B716" s="67">
        <v>43542</v>
      </c>
      <c r="C716" s="51">
        <v>353.8</v>
      </c>
      <c r="D716" s="51">
        <v>330.7</v>
      </c>
      <c r="E716" s="51">
        <v>23</v>
      </c>
      <c r="F716" s="51" t="s">
        <v>118</v>
      </c>
      <c r="T716" s="51"/>
    </row>
    <row r="717" spans="2:20" ht="14" x14ac:dyDescent="0.3">
      <c r="B717" s="67">
        <v>43543</v>
      </c>
      <c r="C717" s="51">
        <v>349.8</v>
      </c>
      <c r="D717" s="51">
        <v>333.8</v>
      </c>
      <c r="E717" s="51">
        <v>16</v>
      </c>
      <c r="F717" s="51" t="s">
        <v>118</v>
      </c>
      <c r="T717" s="51"/>
    </row>
    <row r="718" spans="2:20" ht="14" x14ac:dyDescent="0.3">
      <c r="B718" s="67">
        <v>43544</v>
      </c>
      <c r="C718" s="51">
        <v>350.4</v>
      </c>
      <c r="D718" s="51">
        <v>333.5</v>
      </c>
      <c r="E718" s="51">
        <v>16.899999999999999</v>
      </c>
      <c r="F718" s="51" t="s">
        <v>118</v>
      </c>
      <c r="T718" s="51"/>
    </row>
    <row r="719" spans="2:20" ht="14" x14ac:dyDescent="0.3">
      <c r="B719" s="67">
        <v>43545</v>
      </c>
      <c r="C719" s="51">
        <v>351</v>
      </c>
      <c r="D719" s="51">
        <v>334.4</v>
      </c>
      <c r="E719" s="51">
        <v>16.600000000000001</v>
      </c>
      <c r="F719" s="51" t="s">
        <v>118</v>
      </c>
      <c r="T719" s="51"/>
    </row>
    <row r="720" spans="2:20" ht="14" x14ac:dyDescent="0.3">
      <c r="B720" s="67">
        <v>43546</v>
      </c>
      <c r="C720" s="51">
        <v>352.9</v>
      </c>
      <c r="D720" s="51">
        <v>338.4</v>
      </c>
      <c r="E720" s="51">
        <v>14.5</v>
      </c>
      <c r="F720" s="51" t="s">
        <v>118</v>
      </c>
      <c r="T720" s="51"/>
    </row>
    <row r="721" spans="2:20" ht="14" x14ac:dyDescent="0.3">
      <c r="B721" s="67">
        <v>43547</v>
      </c>
      <c r="C721" s="51">
        <v>356.7</v>
      </c>
      <c r="D721" s="51">
        <v>352.3</v>
      </c>
      <c r="E721" s="51">
        <v>4.4000000000000004</v>
      </c>
      <c r="F721" s="51" t="s">
        <v>118</v>
      </c>
      <c r="T721" s="51"/>
    </row>
    <row r="722" spans="2:20" ht="14" x14ac:dyDescent="0.3">
      <c r="B722" s="67">
        <v>43548</v>
      </c>
      <c r="C722" s="51">
        <v>353.8</v>
      </c>
      <c r="D722" s="51">
        <v>346</v>
      </c>
      <c r="E722" s="51">
        <v>7.8</v>
      </c>
      <c r="F722" s="51" t="s">
        <v>118</v>
      </c>
      <c r="T722" s="51"/>
    </row>
    <row r="723" spans="2:20" ht="14" x14ac:dyDescent="0.3">
      <c r="B723" s="67">
        <v>43549</v>
      </c>
      <c r="C723" s="51">
        <v>355.1</v>
      </c>
      <c r="D723" s="51">
        <v>348</v>
      </c>
      <c r="E723" s="51">
        <v>7.1</v>
      </c>
      <c r="F723" s="51" t="s">
        <v>118</v>
      </c>
      <c r="T723" s="51"/>
    </row>
    <row r="724" spans="2:20" ht="14" x14ac:dyDescent="0.3">
      <c r="B724" s="67">
        <v>43550</v>
      </c>
      <c r="C724" s="51">
        <v>352.5</v>
      </c>
      <c r="D724" s="51">
        <v>338.3</v>
      </c>
      <c r="E724" s="51">
        <v>14.2</v>
      </c>
      <c r="F724" s="51" t="s">
        <v>118</v>
      </c>
      <c r="T724" s="51"/>
    </row>
    <row r="725" spans="2:20" ht="14" x14ac:dyDescent="0.3">
      <c r="B725" s="67">
        <v>43551</v>
      </c>
      <c r="C725" s="51">
        <v>351.8</v>
      </c>
      <c r="D725" s="51">
        <v>336.8</v>
      </c>
      <c r="E725" s="51">
        <v>15</v>
      </c>
      <c r="F725" s="51" t="s">
        <v>118</v>
      </c>
      <c r="T725" s="51"/>
    </row>
    <row r="726" spans="2:20" ht="14" x14ac:dyDescent="0.3">
      <c r="B726" s="67">
        <v>43552</v>
      </c>
      <c r="C726" s="51">
        <v>352.8</v>
      </c>
      <c r="D726" s="51">
        <v>334.5</v>
      </c>
      <c r="E726" s="51">
        <v>18.3</v>
      </c>
      <c r="F726" s="51" t="s">
        <v>118</v>
      </c>
      <c r="T726" s="51"/>
    </row>
    <row r="727" spans="2:20" ht="14" x14ac:dyDescent="0.3">
      <c r="B727" s="67">
        <v>43553</v>
      </c>
      <c r="C727" s="51">
        <v>352.3</v>
      </c>
      <c r="D727" s="51">
        <v>344.3</v>
      </c>
      <c r="E727" s="51">
        <v>8</v>
      </c>
      <c r="F727" s="51" t="s">
        <v>118</v>
      </c>
      <c r="T727" s="51"/>
    </row>
    <row r="728" spans="2:20" ht="14" x14ac:dyDescent="0.3">
      <c r="B728" s="67">
        <v>43554</v>
      </c>
      <c r="C728" s="51">
        <v>351.6</v>
      </c>
      <c r="D728" s="51">
        <v>346.3</v>
      </c>
      <c r="E728" s="51">
        <v>5.2</v>
      </c>
      <c r="F728" s="51" t="s">
        <v>118</v>
      </c>
      <c r="T728" s="51"/>
    </row>
    <row r="729" spans="2:20" ht="14" x14ac:dyDescent="0.3">
      <c r="B729" s="67">
        <v>43555</v>
      </c>
      <c r="C729" s="51">
        <v>356.5</v>
      </c>
      <c r="D729" s="51">
        <v>351.8</v>
      </c>
      <c r="E729" s="51">
        <v>4.7</v>
      </c>
      <c r="F729" s="51" t="s">
        <v>118</v>
      </c>
      <c r="T729" s="51"/>
    </row>
    <row r="730" spans="2:20" ht="14" x14ac:dyDescent="0.3">
      <c r="B730" s="67">
        <v>43739</v>
      </c>
      <c r="C730" s="51">
        <v>341.4</v>
      </c>
      <c r="D730" s="51">
        <v>326.7</v>
      </c>
      <c r="E730" s="51">
        <v>14.6</v>
      </c>
      <c r="F730" s="51" t="s">
        <v>119</v>
      </c>
      <c r="T730" s="51"/>
    </row>
    <row r="731" spans="2:20" ht="14" x14ac:dyDescent="0.3">
      <c r="B731" s="67">
        <v>43740</v>
      </c>
      <c r="C731" s="51">
        <v>344.4</v>
      </c>
      <c r="D731" s="51">
        <v>330.3</v>
      </c>
      <c r="E731" s="51">
        <v>14.1</v>
      </c>
      <c r="F731" s="51" t="s">
        <v>119</v>
      </c>
      <c r="T731" s="51"/>
    </row>
    <row r="732" spans="2:20" ht="14" x14ac:dyDescent="0.3">
      <c r="B732" s="67">
        <v>43741</v>
      </c>
      <c r="C732" s="51">
        <v>341.4</v>
      </c>
      <c r="D732" s="51">
        <v>310.39999999999998</v>
      </c>
      <c r="E732" s="51">
        <v>31</v>
      </c>
      <c r="F732" s="51" t="s">
        <v>119</v>
      </c>
      <c r="T732" s="51"/>
    </row>
    <row r="733" spans="2:20" ht="14" x14ac:dyDescent="0.3">
      <c r="B733" s="67">
        <v>43742</v>
      </c>
      <c r="C733" s="51">
        <v>342.5</v>
      </c>
      <c r="D733" s="51">
        <v>317</v>
      </c>
      <c r="E733" s="51">
        <v>25.5</v>
      </c>
      <c r="F733" s="51" t="s">
        <v>119</v>
      </c>
      <c r="T733" s="51"/>
    </row>
    <row r="734" spans="2:20" ht="14" x14ac:dyDescent="0.3">
      <c r="B734" s="67">
        <v>43743</v>
      </c>
      <c r="C734" s="51">
        <v>343.3</v>
      </c>
      <c r="D734" s="51">
        <v>333.7</v>
      </c>
      <c r="E734" s="51">
        <v>9.6</v>
      </c>
      <c r="F734" s="51" t="s">
        <v>119</v>
      </c>
      <c r="T734" s="51"/>
    </row>
    <row r="735" spans="2:20" ht="14" x14ac:dyDescent="0.3">
      <c r="B735" s="67">
        <v>43744</v>
      </c>
      <c r="C735" s="51">
        <v>343.1</v>
      </c>
      <c r="D735" s="51">
        <v>337</v>
      </c>
      <c r="E735" s="51">
        <v>6.1</v>
      </c>
      <c r="F735" s="51" t="s">
        <v>119</v>
      </c>
      <c r="T735" s="51"/>
    </row>
    <row r="736" spans="2:20" ht="14" x14ac:dyDescent="0.3">
      <c r="B736" s="67">
        <v>43745</v>
      </c>
      <c r="C736" s="51">
        <v>345</v>
      </c>
      <c r="D736" s="51">
        <v>328.7</v>
      </c>
      <c r="E736" s="51">
        <v>16.3</v>
      </c>
      <c r="F736" s="51" t="s">
        <v>119</v>
      </c>
      <c r="T736" s="51"/>
    </row>
    <row r="737" spans="2:20" ht="14" x14ac:dyDescent="0.3">
      <c r="B737" s="67">
        <v>43746</v>
      </c>
      <c r="C737" s="51">
        <v>340.3</v>
      </c>
      <c r="D737" s="51">
        <v>328.1</v>
      </c>
      <c r="E737" s="51">
        <v>12.2</v>
      </c>
      <c r="F737" s="51" t="s">
        <v>119</v>
      </c>
      <c r="T737" s="51"/>
    </row>
    <row r="738" spans="2:20" ht="14" x14ac:dyDescent="0.3">
      <c r="B738" s="67">
        <v>43747</v>
      </c>
      <c r="C738" s="51">
        <v>338.7</v>
      </c>
      <c r="D738" s="51">
        <v>333.4</v>
      </c>
      <c r="E738" s="51">
        <v>5.3</v>
      </c>
      <c r="F738" s="51" t="s">
        <v>119</v>
      </c>
      <c r="T738" s="51"/>
    </row>
    <row r="739" spans="2:20" ht="14" x14ac:dyDescent="0.3">
      <c r="B739" s="67">
        <v>43748</v>
      </c>
      <c r="C739" s="51">
        <v>338.2</v>
      </c>
      <c r="D739" s="51">
        <v>325.8</v>
      </c>
      <c r="E739" s="51">
        <v>12.5</v>
      </c>
      <c r="F739" s="51" t="s">
        <v>119</v>
      </c>
      <c r="T739" s="51"/>
    </row>
    <row r="740" spans="2:20" ht="14" x14ac:dyDescent="0.3">
      <c r="B740" s="67">
        <v>43749</v>
      </c>
      <c r="C740" s="51">
        <v>337.2</v>
      </c>
      <c r="D740" s="51">
        <v>327.9</v>
      </c>
      <c r="E740" s="51">
        <v>9.1999999999999993</v>
      </c>
      <c r="F740" s="51" t="s">
        <v>119</v>
      </c>
      <c r="T740" s="51"/>
    </row>
    <row r="741" spans="2:20" ht="14" x14ac:dyDescent="0.3">
      <c r="B741" s="67">
        <v>43750</v>
      </c>
      <c r="C741" s="51">
        <v>338.1</v>
      </c>
      <c r="D741" s="51">
        <v>328.8</v>
      </c>
      <c r="E741" s="51">
        <v>9.3000000000000007</v>
      </c>
      <c r="F741" s="51" t="s">
        <v>119</v>
      </c>
      <c r="T741" s="51"/>
    </row>
    <row r="742" spans="2:20" ht="14" x14ac:dyDescent="0.3">
      <c r="B742" s="67">
        <v>43751</v>
      </c>
      <c r="C742" s="51">
        <v>339.9</v>
      </c>
      <c r="D742" s="51">
        <v>336.3</v>
      </c>
      <c r="E742" s="51">
        <v>3.6</v>
      </c>
      <c r="F742" s="51" t="s">
        <v>119</v>
      </c>
      <c r="T742" s="51"/>
    </row>
    <row r="743" spans="2:20" ht="14" x14ac:dyDescent="0.3">
      <c r="B743" s="67">
        <v>43752</v>
      </c>
      <c r="C743" s="51">
        <v>338.2</v>
      </c>
      <c r="D743" s="51">
        <v>315.39999999999998</v>
      </c>
      <c r="E743" s="51">
        <v>22.8</v>
      </c>
      <c r="F743" s="51" t="s">
        <v>119</v>
      </c>
      <c r="T743" s="51"/>
    </row>
    <row r="744" spans="2:20" ht="14" x14ac:dyDescent="0.3">
      <c r="B744" s="67">
        <v>43753</v>
      </c>
      <c r="C744" s="51">
        <v>340.3</v>
      </c>
      <c r="D744" s="51">
        <v>325.89999999999998</v>
      </c>
      <c r="E744" s="51">
        <v>14.4</v>
      </c>
      <c r="F744" s="51" t="s">
        <v>119</v>
      </c>
      <c r="T744" s="51"/>
    </row>
    <row r="745" spans="2:20" ht="14" x14ac:dyDescent="0.3">
      <c r="B745" s="67">
        <v>43754</v>
      </c>
      <c r="C745" s="51">
        <v>342.9</v>
      </c>
      <c r="D745" s="51">
        <v>331.3</v>
      </c>
      <c r="E745" s="51">
        <v>11.6</v>
      </c>
      <c r="F745" s="51" t="s">
        <v>119</v>
      </c>
      <c r="T745" s="51"/>
    </row>
    <row r="746" spans="2:20" ht="14" x14ac:dyDescent="0.3">
      <c r="B746" s="67">
        <v>43755</v>
      </c>
      <c r="C746" s="51">
        <v>342.2</v>
      </c>
      <c r="D746" s="51">
        <v>326.8</v>
      </c>
      <c r="E746" s="51">
        <v>15.4</v>
      </c>
      <c r="F746" s="51" t="s">
        <v>119</v>
      </c>
      <c r="T746" s="51"/>
    </row>
    <row r="747" spans="2:20" ht="14" x14ac:dyDescent="0.3">
      <c r="B747" s="67">
        <v>43756</v>
      </c>
      <c r="C747" s="51">
        <v>343.4</v>
      </c>
      <c r="D747" s="51">
        <v>323.7</v>
      </c>
      <c r="E747" s="51">
        <v>19.7</v>
      </c>
      <c r="F747" s="51" t="s">
        <v>119</v>
      </c>
      <c r="T747" s="51"/>
    </row>
    <row r="748" spans="2:20" ht="14" x14ac:dyDescent="0.3">
      <c r="B748" s="67">
        <v>43757</v>
      </c>
      <c r="C748" s="51">
        <v>341.8</v>
      </c>
      <c r="D748" s="51">
        <v>334.9</v>
      </c>
      <c r="E748" s="51">
        <v>6.9</v>
      </c>
      <c r="F748" s="51" t="s">
        <v>119</v>
      </c>
      <c r="T748" s="51"/>
    </row>
    <row r="749" spans="2:20" ht="14" x14ac:dyDescent="0.3">
      <c r="B749" s="67">
        <v>43758</v>
      </c>
      <c r="C749" s="51">
        <v>346</v>
      </c>
      <c r="D749" s="51">
        <v>335.9</v>
      </c>
      <c r="E749" s="51">
        <v>10.199999999999999</v>
      </c>
      <c r="F749" s="51" t="s">
        <v>119</v>
      </c>
      <c r="T749" s="51"/>
    </row>
    <row r="750" spans="2:20" ht="14" x14ac:dyDescent="0.3">
      <c r="B750" s="67">
        <v>43759</v>
      </c>
      <c r="C750" s="51">
        <v>345.9</v>
      </c>
      <c r="D750" s="51">
        <v>331.7</v>
      </c>
      <c r="E750" s="51">
        <v>14.3</v>
      </c>
      <c r="F750" s="51" t="s">
        <v>119</v>
      </c>
      <c r="T750" s="51"/>
    </row>
    <row r="751" spans="2:20" ht="14" x14ac:dyDescent="0.3">
      <c r="B751" s="67">
        <v>43760</v>
      </c>
      <c r="C751" s="51">
        <v>342.5</v>
      </c>
      <c r="D751" s="51">
        <v>319.39999999999998</v>
      </c>
      <c r="E751" s="51">
        <v>23.2</v>
      </c>
      <c r="F751" s="51" t="s">
        <v>119</v>
      </c>
      <c r="T751" s="51"/>
    </row>
    <row r="752" spans="2:20" ht="14" x14ac:dyDescent="0.3">
      <c r="B752" s="67">
        <v>43761</v>
      </c>
      <c r="C752" s="51">
        <v>343.6</v>
      </c>
      <c r="D752" s="51">
        <v>316.89999999999998</v>
      </c>
      <c r="E752" s="51">
        <v>26.7</v>
      </c>
      <c r="F752" s="51" t="s">
        <v>119</v>
      </c>
      <c r="T752" s="51"/>
    </row>
    <row r="753" spans="2:20" ht="14" x14ac:dyDescent="0.3">
      <c r="B753" s="67">
        <v>43762</v>
      </c>
      <c r="C753" s="51">
        <v>349.6</v>
      </c>
      <c r="D753" s="51">
        <v>329.3</v>
      </c>
      <c r="E753" s="51">
        <v>20.3</v>
      </c>
      <c r="F753" s="51" t="s">
        <v>119</v>
      </c>
      <c r="T753" s="51"/>
    </row>
    <row r="754" spans="2:20" ht="14" x14ac:dyDescent="0.3">
      <c r="B754" s="67">
        <v>43763</v>
      </c>
      <c r="C754" s="51">
        <v>350.5</v>
      </c>
      <c r="D754" s="51">
        <v>321.60000000000002</v>
      </c>
      <c r="E754" s="51">
        <v>28.9</v>
      </c>
      <c r="F754" s="51" t="s">
        <v>119</v>
      </c>
      <c r="T754" s="51"/>
    </row>
    <row r="755" spans="2:20" ht="14" x14ac:dyDescent="0.3">
      <c r="B755" s="67">
        <v>43764</v>
      </c>
      <c r="C755" s="51">
        <v>348.3</v>
      </c>
      <c r="D755" s="51">
        <v>327.9</v>
      </c>
      <c r="E755" s="51">
        <v>20.399999999999999</v>
      </c>
      <c r="F755" s="51" t="s">
        <v>119</v>
      </c>
      <c r="T755" s="51"/>
    </row>
    <row r="756" spans="2:20" ht="14" x14ac:dyDescent="0.3">
      <c r="B756" s="67">
        <v>43765</v>
      </c>
      <c r="C756" s="51">
        <v>355.7</v>
      </c>
      <c r="D756" s="51">
        <v>346.2</v>
      </c>
      <c r="E756" s="51">
        <v>9.5</v>
      </c>
      <c r="F756" s="51" t="s">
        <v>119</v>
      </c>
      <c r="T756" s="51"/>
    </row>
    <row r="757" spans="2:20" ht="14" x14ac:dyDescent="0.3">
      <c r="B757" s="67">
        <v>43766</v>
      </c>
      <c r="C757" s="51">
        <v>352.1</v>
      </c>
      <c r="D757" s="51">
        <v>335</v>
      </c>
      <c r="E757" s="51">
        <v>17.2</v>
      </c>
      <c r="F757" s="51" t="s">
        <v>119</v>
      </c>
      <c r="T757" s="51"/>
    </row>
    <row r="758" spans="2:20" ht="14" x14ac:dyDescent="0.3">
      <c r="B758" s="67">
        <v>43767</v>
      </c>
      <c r="C758" s="51">
        <v>353.7</v>
      </c>
      <c r="D758" s="51">
        <v>342.4</v>
      </c>
      <c r="E758" s="51">
        <v>11.3</v>
      </c>
      <c r="F758" s="51" t="s">
        <v>119</v>
      </c>
      <c r="T758" s="51"/>
    </row>
    <row r="759" spans="2:20" ht="14" x14ac:dyDescent="0.3">
      <c r="B759" s="67">
        <v>43768</v>
      </c>
      <c r="C759" s="51">
        <v>355.3</v>
      </c>
      <c r="D759" s="51">
        <v>343.4</v>
      </c>
      <c r="E759" s="51">
        <v>11.9</v>
      </c>
      <c r="F759" s="51" t="s">
        <v>119</v>
      </c>
      <c r="T759" s="51"/>
    </row>
    <row r="760" spans="2:20" ht="14" x14ac:dyDescent="0.3">
      <c r="B760" s="67">
        <v>43769</v>
      </c>
      <c r="C760" s="51">
        <v>357.6</v>
      </c>
      <c r="D760" s="51">
        <v>333.7</v>
      </c>
      <c r="E760" s="51">
        <v>23.9</v>
      </c>
      <c r="F760" s="51" t="s">
        <v>119</v>
      </c>
      <c r="T760" s="51"/>
    </row>
    <row r="761" spans="2:20" ht="14" x14ac:dyDescent="0.3">
      <c r="B761" s="67">
        <v>43770</v>
      </c>
      <c r="C761" s="51">
        <v>358.8</v>
      </c>
      <c r="D761" s="51">
        <v>335.2</v>
      </c>
      <c r="E761" s="51">
        <v>23.6</v>
      </c>
      <c r="F761" s="51" t="s">
        <v>119</v>
      </c>
      <c r="T761" s="51"/>
    </row>
    <row r="762" spans="2:20" ht="14" x14ac:dyDescent="0.3">
      <c r="B762" s="67">
        <v>43771</v>
      </c>
      <c r="C762" s="51">
        <v>360.9</v>
      </c>
      <c r="D762" s="51">
        <v>351.1</v>
      </c>
      <c r="E762" s="51">
        <v>9.8000000000000007</v>
      </c>
      <c r="F762" s="51" t="s">
        <v>119</v>
      </c>
      <c r="T762" s="51"/>
    </row>
    <row r="763" spans="2:20" ht="14" x14ac:dyDescent="0.3">
      <c r="B763" s="67">
        <v>43772</v>
      </c>
      <c r="C763" s="51">
        <v>362.7</v>
      </c>
      <c r="D763" s="51">
        <v>344.8</v>
      </c>
      <c r="E763" s="51">
        <v>17.899999999999999</v>
      </c>
      <c r="F763" s="51" t="s">
        <v>119</v>
      </c>
      <c r="T763" s="51"/>
    </row>
    <row r="764" spans="2:20" ht="14" x14ac:dyDescent="0.3">
      <c r="B764" s="67">
        <v>43773</v>
      </c>
      <c r="C764" s="51">
        <v>363.8</v>
      </c>
      <c r="D764" s="51">
        <v>340</v>
      </c>
      <c r="E764" s="51">
        <v>23.7</v>
      </c>
      <c r="F764" s="51" t="s">
        <v>119</v>
      </c>
      <c r="T764" s="51"/>
    </row>
    <row r="765" spans="2:20" ht="14" x14ac:dyDescent="0.3">
      <c r="B765" s="67">
        <v>43774</v>
      </c>
      <c r="C765" s="51">
        <v>360.2</v>
      </c>
      <c r="D765" s="51">
        <v>348.4</v>
      </c>
      <c r="E765" s="51">
        <v>11.8</v>
      </c>
      <c r="F765" s="51" t="s">
        <v>119</v>
      </c>
      <c r="T765" s="51"/>
    </row>
    <row r="766" spans="2:20" ht="14" x14ac:dyDescent="0.3">
      <c r="B766" s="67">
        <v>43775</v>
      </c>
      <c r="C766" s="51">
        <v>361.7</v>
      </c>
      <c r="D766" s="51">
        <v>341.6</v>
      </c>
      <c r="E766" s="51">
        <v>20.100000000000001</v>
      </c>
      <c r="F766" s="51" t="s">
        <v>119</v>
      </c>
      <c r="T766" s="51"/>
    </row>
    <row r="767" spans="2:20" ht="14" x14ac:dyDescent="0.3">
      <c r="B767" s="67">
        <v>43776</v>
      </c>
      <c r="C767" s="51">
        <v>357</v>
      </c>
      <c r="D767" s="51">
        <v>342.2</v>
      </c>
      <c r="E767" s="51">
        <v>14.8</v>
      </c>
      <c r="F767" s="51" t="s">
        <v>119</v>
      </c>
      <c r="T767" s="51"/>
    </row>
    <row r="768" spans="2:20" ht="14" x14ac:dyDescent="0.3">
      <c r="B768" s="67">
        <v>43777</v>
      </c>
      <c r="C768" s="51">
        <v>354.4</v>
      </c>
      <c r="D768" s="51">
        <v>331.4</v>
      </c>
      <c r="E768" s="51">
        <v>23</v>
      </c>
      <c r="F768" s="51" t="s">
        <v>119</v>
      </c>
      <c r="T768" s="51"/>
    </row>
    <row r="769" spans="2:20" ht="14" x14ac:dyDescent="0.3">
      <c r="B769" s="67">
        <v>43778</v>
      </c>
      <c r="C769" s="51">
        <v>357.8</v>
      </c>
      <c r="D769" s="51">
        <v>333.5</v>
      </c>
      <c r="E769" s="51">
        <v>24.4</v>
      </c>
      <c r="F769" s="51" t="s">
        <v>119</v>
      </c>
      <c r="T769" s="51"/>
    </row>
    <row r="770" spans="2:20" ht="14" x14ac:dyDescent="0.3">
      <c r="B770" s="67">
        <v>43779</v>
      </c>
      <c r="C770" s="51">
        <v>356.8</v>
      </c>
      <c r="D770" s="51">
        <v>341.5</v>
      </c>
      <c r="E770" s="51">
        <v>15.3</v>
      </c>
      <c r="F770" s="51" t="s">
        <v>119</v>
      </c>
      <c r="T770" s="51"/>
    </row>
    <row r="771" spans="2:20" ht="14" x14ac:dyDescent="0.3">
      <c r="B771" s="67">
        <v>43780</v>
      </c>
      <c r="C771" s="51">
        <v>360.9</v>
      </c>
      <c r="D771" s="51">
        <v>347.6</v>
      </c>
      <c r="E771" s="51">
        <v>13.3</v>
      </c>
      <c r="F771" s="51" t="s">
        <v>119</v>
      </c>
      <c r="T771" s="51"/>
    </row>
    <row r="772" spans="2:20" ht="14" x14ac:dyDescent="0.3">
      <c r="B772" s="67">
        <v>43781</v>
      </c>
      <c r="C772" s="51">
        <v>353.5</v>
      </c>
      <c r="D772" s="51">
        <v>331.8</v>
      </c>
      <c r="E772" s="51">
        <v>21.7</v>
      </c>
      <c r="F772" s="51" t="s">
        <v>119</v>
      </c>
      <c r="T772" s="51"/>
    </row>
    <row r="773" spans="2:20" ht="14" x14ac:dyDescent="0.3">
      <c r="B773" s="67">
        <v>43782</v>
      </c>
      <c r="C773" s="51">
        <v>354</v>
      </c>
      <c r="D773" s="51">
        <v>327.60000000000002</v>
      </c>
      <c r="E773" s="51">
        <v>26.4</v>
      </c>
      <c r="F773" s="51" t="s">
        <v>119</v>
      </c>
      <c r="T773" s="51"/>
    </row>
    <row r="774" spans="2:20" ht="14" x14ac:dyDescent="0.3">
      <c r="B774" s="67">
        <v>43783</v>
      </c>
      <c r="C774" s="51">
        <v>354.4</v>
      </c>
      <c r="D774" s="51">
        <v>327.5</v>
      </c>
      <c r="E774" s="51">
        <v>26.8</v>
      </c>
      <c r="F774" s="51" t="s">
        <v>119</v>
      </c>
      <c r="T774" s="51"/>
    </row>
    <row r="775" spans="2:20" ht="14" x14ac:dyDescent="0.3">
      <c r="B775" s="67">
        <v>43784</v>
      </c>
      <c r="C775" s="51">
        <v>354.2</v>
      </c>
      <c r="D775" s="51">
        <v>335.9</v>
      </c>
      <c r="E775" s="51">
        <v>18.3</v>
      </c>
      <c r="F775" s="51" t="s">
        <v>119</v>
      </c>
      <c r="T775" s="51"/>
    </row>
    <row r="776" spans="2:20" ht="14" x14ac:dyDescent="0.3">
      <c r="B776" s="67">
        <v>43785</v>
      </c>
      <c r="C776" s="51">
        <v>355.5</v>
      </c>
      <c r="D776" s="51">
        <v>333.5</v>
      </c>
      <c r="E776" s="51">
        <v>22</v>
      </c>
      <c r="F776" s="51" t="s">
        <v>119</v>
      </c>
      <c r="T776" s="51"/>
    </row>
    <row r="777" spans="2:20" ht="14" x14ac:dyDescent="0.3">
      <c r="B777" s="67">
        <v>43786</v>
      </c>
      <c r="C777" s="51">
        <v>354.2</v>
      </c>
      <c r="D777" s="51">
        <v>339.4</v>
      </c>
      <c r="E777" s="51">
        <v>14.8</v>
      </c>
      <c r="F777" s="51" t="s">
        <v>119</v>
      </c>
      <c r="T777" s="51"/>
    </row>
    <row r="778" spans="2:20" ht="14" x14ac:dyDescent="0.3">
      <c r="B778" s="67">
        <v>43787</v>
      </c>
      <c r="C778" s="51">
        <v>353.3</v>
      </c>
      <c r="D778" s="51">
        <v>331.6</v>
      </c>
      <c r="E778" s="51">
        <v>21.6</v>
      </c>
      <c r="F778" s="51" t="s">
        <v>119</v>
      </c>
      <c r="T778" s="51"/>
    </row>
    <row r="779" spans="2:20" ht="14" x14ac:dyDescent="0.3">
      <c r="B779" s="67">
        <v>43788</v>
      </c>
      <c r="C779" s="51">
        <v>354.9</v>
      </c>
      <c r="D779" s="51">
        <v>322.89999999999998</v>
      </c>
      <c r="E779" s="51">
        <v>32</v>
      </c>
      <c r="F779" s="51" t="s">
        <v>119</v>
      </c>
      <c r="T779" s="51"/>
    </row>
    <row r="780" spans="2:20" ht="14" x14ac:dyDescent="0.3">
      <c r="B780" s="67">
        <v>43789</v>
      </c>
      <c r="C780" s="51">
        <v>357</v>
      </c>
      <c r="D780" s="51">
        <v>341.8</v>
      </c>
      <c r="E780" s="51">
        <v>15.2</v>
      </c>
      <c r="F780" s="51" t="s">
        <v>119</v>
      </c>
      <c r="T780" s="51"/>
    </row>
    <row r="781" spans="2:20" ht="14" x14ac:dyDescent="0.3">
      <c r="B781" s="67">
        <v>43790</v>
      </c>
      <c r="C781" s="51">
        <v>356.5</v>
      </c>
      <c r="D781" s="51">
        <v>327.2</v>
      </c>
      <c r="E781" s="51">
        <v>29.3</v>
      </c>
      <c r="F781" s="51" t="s">
        <v>119</v>
      </c>
      <c r="T781" s="51"/>
    </row>
    <row r="782" spans="2:20" ht="14" x14ac:dyDescent="0.3">
      <c r="B782" s="67">
        <v>43791</v>
      </c>
      <c r="C782" s="51">
        <v>356.6</v>
      </c>
      <c r="D782" s="51">
        <v>330.6</v>
      </c>
      <c r="E782" s="51">
        <v>26.1</v>
      </c>
      <c r="F782" s="51" t="s">
        <v>119</v>
      </c>
      <c r="T782" s="51"/>
    </row>
    <row r="783" spans="2:20" ht="14" x14ac:dyDescent="0.3">
      <c r="B783" s="67">
        <v>43792</v>
      </c>
      <c r="C783" s="51">
        <v>360.4</v>
      </c>
      <c r="D783" s="51">
        <v>342.1</v>
      </c>
      <c r="E783" s="51">
        <v>18.3</v>
      </c>
      <c r="F783" s="51" t="s">
        <v>119</v>
      </c>
      <c r="T783" s="51"/>
    </row>
    <row r="784" spans="2:20" ht="14" x14ac:dyDescent="0.3">
      <c r="B784" s="67">
        <v>43793</v>
      </c>
      <c r="C784" s="51">
        <v>361.8</v>
      </c>
      <c r="D784" s="51">
        <v>349.4</v>
      </c>
      <c r="E784" s="51">
        <v>12.4</v>
      </c>
      <c r="F784" s="51" t="s">
        <v>119</v>
      </c>
      <c r="T784" s="51"/>
    </row>
    <row r="785" spans="2:20" ht="14" x14ac:dyDescent="0.3">
      <c r="B785" s="67">
        <v>43794</v>
      </c>
      <c r="C785" s="51">
        <v>361</v>
      </c>
      <c r="D785" s="51">
        <v>336.4</v>
      </c>
      <c r="E785" s="51">
        <v>24.6</v>
      </c>
      <c r="F785" s="51" t="s">
        <v>119</v>
      </c>
      <c r="T785" s="51"/>
    </row>
    <row r="786" spans="2:20" ht="14" x14ac:dyDescent="0.3">
      <c r="B786" s="67">
        <v>43795</v>
      </c>
      <c r="C786" s="51">
        <v>364.4</v>
      </c>
      <c r="D786" s="51">
        <v>352.7</v>
      </c>
      <c r="E786" s="51">
        <v>11.7</v>
      </c>
      <c r="F786" s="51" t="s">
        <v>119</v>
      </c>
      <c r="T786" s="51"/>
    </row>
    <row r="787" spans="2:20" ht="14" x14ac:dyDescent="0.3">
      <c r="B787" s="67">
        <v>43796</v>
      </c>
      <c r="C787" s="51">
        <v>366.5</v>
      </c>
      <c r="D787" s="51">
        <v>338.6</v>
      </c>
      <c r="E787" s="51">
        <v>28</v>
      </c>
      <c r="F787" s="51" t="s">
        <v>119</v>
      </c>
      <c r="T787" s="51"/>
    </row>
    <row r="788" spans="2:20" ht="14" x14ac:dyDescent="0.3">
      <c r="B788" s="67">
        <v>43797</v>
      </c>
      <c r="C788" s="51">
        <v>366.7</v>
      </c>
      <c r="D788" s="51">
        <v>343.1</v>
      </c>
      <c r="E788" s="51">
        <v>23.6</v>
      </c>
      <c r="F788" s="51" t="s">
        <v>119</v>
      </c>
      <c r="T788" s="51"/>
    </row>
    <row r="789" spans="2:20" ht="14" x14ac:dyDescent="0.3">
      <c r="B789" s="67">
        <v>43798</v>
      </c>
      <c r="C789" s="51">
        <v>365.2</v>
      </c>
      <c r="D789" s="51">
        <v>339.2</v>
      </c>
      <c r="E789" s="51">
        <v>26</v>
      </c>
      <c r="F789" s="51" t="s">
        <v>119</v>
      </c>
      <c r="T789" s="51"/>
    </row>
    <row r="790" spans="2:20" ht="14" x14ac:dyDescent="0.3">
      <c r="B790" s="67">
        <v>43799</v>
      </c>
      <c r="C790" s="51">
        <v>362.4</v>
      </c>
      <c r="D790" s="51">
        <v>337.6</v>
      </c>
      <c r="E790" s="51">
        <v>24.7</v>
      </c>
      <c r="F790" s="51" t="s">
        <v>119</v>
      </c>
      <c r="T790" s="51"/>
    </row>
    <row r="791" spans="2:20" ht="14" x14ac:dyDescent="0.3">
      <c r="B791" s="67">
        <v>43800</v>
      </c>
      <c r="C791" s="51">
        <v>361.8</v>
      </c>
      <c r="D791" s="51">
        <v>340.9</v>
      </c>
      <c r="E791" s="51">
        <v>20.9</v>
      </c>
      <c r="F791" s="51" t="s">
        <v>119</v>
      </c>
      <c r="T791" s="51"/>
    </row>
    <row r="792" spans="2:20" ht="14" x14ac:dyDescent="0.3">
      <c r="B792" s="67">
        <v>43801</v>
      </c>
      <c r="C792" s="51">
        <v>361.7</v>
      </c>
      <c r="D792" s="51">
        <v>330.8</v>
      </c>
      <c r="E792" s="51">
        <v>30.9</v>
      </c>
      <c r="F792" s="51" t="s">
        <v>119</v>
      </c>
      <c r="T792" s="51"/>
    </row>
    <row r="793" spans="2:20" ht="14" x14ac:dyDescent="0.3">
      <c r="B793" s="67">
        <v>43802</v>
      </c>
      <c r="C793" s="51">
        <v>362.2</v>
      </c>
      <c r="D793" s="51">
        <v>347</v>
      </c>
      <c r="E793" s="51">
        <v>15.1</v>
      </c>
      <c r="F793" s="51" t="s">
        <v>119</v>
      </c>
      <c r="T793" s="51"/>
    </row>
    <row r="794" spans="2:20" ht="14" x14ac:dyDescent="0.3">
      <c r="B794" s="67">
        <v>43803</v>
      </c>
      <c r="C794" s="51">
        <v>362.7</v>
      </c>
      <c r="D794" s="51">
        <v>338.4</v>
      </c>
      <c r="E794" s="51">
        <v>24.2</v>
      </c>
      <c r="F794" s="51" t="s">
        <v>119</v>
      </c>
      <c r="T794" s="51"/>
    </row>
    <row r="795" spans="2:20" ht="14" x14ac:dyDescent="0.3">
      <c r="B795" s="67">
        <v>43804</v>
      </c>
      <c r="C795" s="51">
        <v>357.3</v>
      </c>
      <c r="D795" s="51">
        <v>327.2</v>
      </c>
      <c r="E795" s="51">
        <v>30.1</v>
      </c>
      <c r="F795" s="51" t="s">
        <v>119</v>
      </c>
      <c r="T795" s="51"/>
    </row>
    <row r="796" spans="2:20" ht="14" x14ac:dyDescent="0.3">
      <c r="B796" s="67">
        <v>43805</v>
      </c>
      <c r="C796" s="51">
        <v>358.9</v>
      </c>
      <c r="D796" s="51">
        <v>342.9</v>
      </c>
      <c r="E796" s="51">
        <v>16</v>
      </c>
      <c r="F796" s="51" t="s">
        <v>119</v>
      </c>
      <c r="T796" s="51"/>
    </row>
    <row r="797" spans="2:20" ht="14" x14ac:dyDescent="0.3">
      <c r="B797" s="67">
        <v>43806</v>
      </c>
      <c r="C797" s="51">
        <v>356.9</v>
      </c>
      <c r="D797" s="51">
        <v>336.3</v>
      </c>
      <c r="E797" s="51">
        <v>20.6</v>
      </c>
      <c r="F797" s="51" t="s">
        <v>119</v>
      </c>
      <c r="T797" s="51"/>
    </row>
    <row r="798" spans="2:20" ht="14" x14ac:dyDescent="0.3">
      <c r="B798" s="67">
        <v>43807</v>
      </c>
      <c r="C798" s="51">
        <v>358.2</v>
      </c>
      <c r="D798" s="51">
        <v>340.6</v>
      </c>
      <c r="E798" s="51">
        <v>17.600000000000001</v>
      </c>
      <c r="F798" s="51" t="s">
        <v>119</v>
      </c>
      <c r="T798" s="51"/>
    </row>
    <row r="799" spans="2:20" ht="14" x14ac:dyDescent="0.3">
      <c r="B799" s="67">
        <v>43808</v>
      </c>
      <c r="C799" s="51">
        <v>358.7</v>
      </c>
      <c r="D799" s="51">
        <v>341.6</v>
      </c>
      <c r="E799" s="51">
        <v>17.100000000000001</v>
      </c>
      <c r="F799" s="51" t="s">
        <v>119</v>
      </c>
      <c r="T799" s="51"/>
    </row>
    <row r="800" spans="2:20" ht="14" x14ac:dyDescent="0.3">
      <c r="B800" s="67">
        <v>43809</v>
      </c>
      <c r="C800" s="51">
        <v>360.3</v>
      </c>
      <c r="D800" s="51">
        <v>349.1</v>
      </c>
      <c r="E800" s="51">
        <v>11.2</v>
      </c>
      <c r="F800" s="51" t="s">
        <v>119</v>
      </c>
      <c r="T800" s="51"/>
    </row>
    <row r="801" spans="2:20" ht="14" x14ac:dyDescent="0.3">
      <c r="B801" s="67">
        <v>43810</v>
      </c>
      <c r="C801" s="51">
        <v>358.9</v>
      </c>
      <c r="D801" s="51">
        <v>342.8</v>
      </c>
      <c r="E801" s="51">
        <v>16.100000000000001</v>
      </c>
      <c r="F801" s="51" t="s">
        <v>119</v>
      </c>
      <c r="T801" s="51"/>
    </row>
    <row r="802" spans="2:20" ht="14" x14ac:dyDescent="0.3">
      <c r="B802" s="67">
        <v>43811</v>
      </c>
      <c r="C802" s="51">
        <v>360.4</v>
      </c>
      <c r="D802" s="51">
        <v>332.4</v>
      </c>
      <c r="E802" s="51">
        <v>28.1</v>
      </c>
      <c r="F802" s="51" t="s">
        <v>119</v>
      </c>
      <c r="T802" s="51"/>
    </row>
    <row r="803" spans="2:20" ht="14" x14ac:dyDescent="0.3">
      <c r="B803" s="67">
        <v>43812</v>
      </c>
      <c r="C803" s="51">
        <v>361.7</v>
      </c>
      <c r="D803" s="51">
        <v>351.2</v>
      </c>
      <c r="E803" s="51">
        <v>10.5</v>
      </c>
      <c r="F803" s="51" t="s">
        <v>119</v>
      </c>
      <c r="T803" s="51"/>
    </row>
    <row r="804" spans="2:20" ht="14" x14ac:dyDescent="0.3">
      <c r="B804" s="67">
        <v>43813</v>
      </c>
      <c r="C804" s="51">
        <v>361.6</v>
      </c>
      <c r="D804" s="51">
        <v>344.6</v>
      </c>
      <c r="E804" s="51">
        <v>17</v>
      </c>
      <c r="F804" s="51" t="s">
        <v>119</v>
      </c>
      <c r="T804" s="51"/>
    </row>
    <row r="805" spans="2:20" ht="14" x14ac:dyDescent="0.3">
      <c r="B805" s="67">
        <v>43814</v>
      </c>
      <c r="C805" s="51">
        <v>363.9</v>
      </c>
      <c r="D805" s="51">
        <v>342.8</v>
      </c>
      <c r="E805" s="51">
        <v>21.1</v>
      </c>
      <c r="F805" s="51" t="s">
        <v>119</v>
      </c>
      <c r="T805" s="51"/>
    </row>
    <row r="806" spans="2:20" ht="14" x14ac:dyDescent="0.3">
      <c r="B806" s="67">
        <v>43815</v>
      </c>
      <c r="C806" s="51">
        <v>365</v>
      </c>
      <c r="D806" s="51">
        <v>345.3</v>
      </c>
      <c r="E806" s="51">
        <v>19.7</v>
      </c>
      <c r="F806" s="51" t="s">
        <v>119</v>
      </c>
      <c r="T806" s="51"/>
    </row>
    <row r="807" spans="2:20" ht="14" x14ac:dyDescent="0.3">
      <c r="B807" s="67">
        <v>43816</v>
      </c>
      <c r="C807" s="51">
        <v>365.9</v>
      </c>
      <c r="D807" s="51">
        <v>340.3</v>
      </c>
      <c r="E807" s="51">
        <v>25.6</v>
      </c>
      <c r="F807" s="51" t="s">
        <v>119</v>
      </c>
      <c r="T807" s="51"/>
    </row>
    <row r="808" spans="2:20" ht="14" x14ac:dyDescent="0.3">
      <c r="B808" s="67">
        <v>43817</v>
      </c>
      <c r="C808" s="51">
        <v>363.4</v>
      </c>
      <c r="D808" s="51">
        <v>333.9</v>
      </c>
      <c r="E808" s="51">
        <v>29.5</v>
      </c>
      <c r="F808" s="51" t="s">
        <v>119</v>
      </c>
      <c r="T808" s="51"/>
    </row>
    <row r="809" spans="2:20" ht="14" x14ac:dyDescent="0.3">
      <c r="B809" s="67">
        <v>43818</v>
      </c>
      <c r="C809" s="51">
        <v>363.7</v>
      </c>
      <c r="D809" s="51">
        <v>342.7</v>
      </c>
      <c r="E809" s="51">
        <v>20.9</v>
      </c>
      <c r="F809" s="51" t="s">
        <v>119</v>
      </c>
      <c r="T809" s="51"/>
    </row>
    <row r="810" spans="2:20" ht="14" x14ac:dyDescent="0.3">
      <c r="B810" s="67">
        <v>43819</v>
      </c>
      <c r="C810" s="51">
        <v>365.1</v>
      </c>
      <c r="D810" s="51">
        <v>345.1</v>
      </c>
      <c r="E810" s="51">
        <v>20</v>
      </c>
      <c r="F810" s="51" t="s">
        <v>119</v>
      </c>
      <c r="T810" s="51"/>
    </row>
    <row r="811" spans="2:20" ht="14" x14ac:dyDescent="0.3">
      <c r="B811" s="67">
        <v>43820</v>
      </c>
      <c r="C811" s="51">
        <v>365.6</v>
      </c>
      <c r="D811" s="51">
        <v>347.9</v>
      </c>
      <c r="E811" s="51">
        <v>17.7</v>
      </c>
      <c r="F811" s="51" t="s">
        <v>119</v>
      </c>
      <c r="T811" s="51"/>
    </row>
    <row r="812" spans="2:20" ht="14" x14ac:dyDescent="0.3">
      <c r="B812" s="67">
        <v>43821</v>
      </c>
      <c r="C812" s="51">
        <v>366.8</v>
      </c>
      <c r="D812" s="51">
        <v>355.3</v>
      </c>
      <c r="E812" s="51">
        <v>11.4</v>
      </c>
      <c r="F812" s="51" t="s">
        <v>119</v>
      </c>
      <c r="T812" s="51"/>
    </row>
    <row r="813" spans="2:20" ht="14" x14ac:dyDescent="0.3">
      <c r="B813" s="67">
        <v>43822</v>
      </c>
      <c r="C813" s="51">
        <v>370.8</v>
      </c>
      <c r="D813" s="51">
        <v>357</v>
      </c>
      <c r="E813" s="51">
        <v>13.7</v>
      </c>
      <c r="F813" s="51" t="s">
        <v>119</v>
      </c>
      <c r="T813" s="51"/>
    </row>
    <row r="814" spans="2:20" ht="14" x14ac:dyDescent="0.3">
      <c r="B814" s="67">
        <v>43823</v>
      </c>
      <c r="C814" s="51">
        <v>367.7</v>
      </c>
      <c r="D814" s="51">
        <v>347.9</v>
      </c>
      <c r="E814" s="51">
        <v>19.899999999999999</v>
      </c>
      <c r="F814" s="51" t="s">
        <v>119</v>
      </c>
      <c r="T814" s="51"/>
    </row>
    <row r="815" spans="2:20" ht="14" x14ac:dyDescent="0.3">
      <c r="B815" s="67">
        <v>43824</v>
      </c>
      <c r="C815" s="51">
        <v>367</v>
      </c>
      <c r="D815" s="51">
        <v>343.9</v>
      </c>
      <c r="E815" s="51">
        <v>23.1</v>
      </c>
      <c r="F815" s="51" t="s">
        <v>119</v>
      </c>
      <c r="T815" s="51"/>
    </row>
    <row r="816" spans="2:20" ht="14" x14ac:dyDescent="0.3">
      <c r="B816" s="67">
        <v>43825</v>
      </c>
      <c r="C816" s="51">
        <v>363.9</v>
      </c>
      <c r="D816" s="51">
        <v>349.5</v>
      </c>
      <c r="E816" s="51">
        <v>14.3</v>
      </c>
      <c r="F816" s="51" t="s">
        <v>119</v>
      </c>
      <c r="T816" s="51"/>
    </row>
    <row r="817" spans="2:20" ht="14" x14ac:dyDescent="0.3">
      <c r="B817" s="67">
        <v>43826</v>
      </c>
      <c r="C817" s="51">
        <v>360.3</v>
      </c>
      <c r="D817" s="51">
        <v>344.8</v>
      </c>
      <c r="E817" s="51">
        <v>15.5</v>
      </c>
      <c r="F817" s="51" t="s">
        <v>119</v>
      </c>
      <c r="T817" s="51"/>
    </row>
    <row r="818" spans="2:20" ht="14" x14ac:dyDescent="0.3">
      <c r="B818" s="67">
        <v>43827</v>
      </c>
      <c r="C818" s="51">
        <v>363.6</v>
      </c>
      <c r="D818" s="51">
        <v>352.4</v>
      </c>
      <c r="E818" s="51">
        <v>11.2</v>
      </c>
      <c r="F818" s="51" t="s">
        <v>119</v>
      </c>
      <c r="T818" s="51"/>
    </row>
    <row r="819" spans="2:20" ht="14" x14ac:dyDescent="0.3">
      <c r="B819" s="67">
        <v>43828</v>
      </c>
      <c r="C819" s="51">
        <v>362.7</v>
      </c>
      <c r="D819" s="51">
        <v>349.3</v>
      </c>
      <c r="E819" s="51">
        <v>13.4</v>
      </c>
      <c r="F819" s="51" t="s">
        <v>119</v>
      </c>
      <c r="T819" s="51"/>
    </row>
    <row r="820" spans="2:20" ht="14" x14ac:dyDescent="0.3">
      <c r="B820" s="67">
        <v>43829</v>
      </c>
      <c r="C820" s="51">
        <v>362</v>
      </c>
      <c r="D820" s="51">
        <v>344.6</v>
      </c>
      <c r="E820" s="51">
        <v>17.399999999999999</v>
      </c>
      <c r="F820" s="51" t="s">
        <v>119</v>
      </c>
      <c r="T820" s="51"/>
    </row>
    <row r="821" spans="2:20" ht="14" x14ac:dyDescent="0.3">
      <c r="B821" s="67">
        <v>43830</v>
      </c>
      <c r="C821" s="51">
        <v>363.4</v>
      </c>
      <c r="D821" s="51">
        <v>341.7</v>
      </c>
      <c r="E821" s="51">
        <v>21.6</v>
      </c>
      <c r="F821" s="51" t="s">
        <v>119</v>
      </c>
      <c r="T821" s="51"/>
    </row>
    <row r="822" spans="2:20" ht="14" x14ac:dyDescent="0.3">
      <c r="B822" s="67">
        <v>43831</v>
      </c>
      <c r="C822" s="51">
        <v>367.7</v>
      </c>
      <c r="D822" s="51">
        <v>356.7</v>
      </c>
      <c r="E822" s="51">
        <v>11</v>
      </c>
      <c r="F822" s="51" t="s">
        <v>119</v>
      </c>
      <c r="T822" s="51"/>
    </row>
    <row r="823" spans="2:20" ht="14" x14ac:dyDescent="0.3">
      <c r="B823" s="67">
        <v>43832</v>
      </c>
      <c r="C823" s="51">
        <v>365.1</v>
      </c>
      <c r="D823" s="51">
        <v>348.2</v>
      </c>
      <c r="E823" s="51">
        <v>16.899999999999999</v>
      </c>
      <c r="F823" s="51" t="s">
        <v>119</v>
      </c>
      <c r="T823" s="51"/>
    </row>
    <row r="824" spans="2:20" ht="14" x14ac:dyDescent="0.3">
      <c r="B824" s="67">
        <v>43833</v>
      </c>
      <c r="C824" s="51">
        <v>365</v>
      </c>
      <c r="D824" s="51">
        <v>353.6</v>
      </c>
      <c r="E824" s="51">
        <v>11.4</v>
      </c>
      <c r="F824" s="51" t="s">
        <v>119</v>
      </c>
      <c r="T824" s="51"/>
    </row>
    <row r="825" spans="2:20" ht="14" x14ac:dyDescent="0.3">
      <c r="B825" s="67">
        <v>43834</v>
      </c>
      <c r="C825" s="51">
        <v>362.9</v>
      </c>
      <c r="D825" s="51">
        <v>352.9</v>
      </c>
      <c r="E825" s="51">
        <v>10.1</v>
      </c>
      <c r="F825" s="51" t="s">
        <v>119</v>
      </c>
      <c r="T825" s="51"/>
    </row>
    <row r="826" spans="2:20" ht="14" x14ac:dyDescent="0.3">
      <c r="B826" s="67">
        <v>43835</v>
      </c>
      <c r="C826" s="51">
        <v>367.3</v>
      </c>
      <c r="D826" s="51">
        <v>361</v>
      </c>
      <c r="E826" s="51">
        <v>6.3</v>
      </c>
      <c r="F826" s="51" t="s">
        <v>119</v>
      </c>
      <c r="T826" s="51"/>
    </row>
    <row r="827" spans="2:20" ht="14" x14ac:dyDescent="0.3">
      <c r="B827" s="67">
        <v>43836</v>
      </c>
      <c r="C827" s="51">
        <v>364.1</v>
      </c>
      <c r="D827" s="51">
        <v>349.1</v>
      </c>
      <c r="E827" s="51">
        <v>15</v>
      </c>
      <c r="F827" s="51" t="s">
        <v>119</v>
      </c>
      <c r="T827" s="51"/>
    </row>
    <row r="828" spans="2:20" ht="14" x14ac:dyDescent="0.3">
      <c r="B828" s="67">
        <v>43837</v>
      </c>
      <c r="C828" s="51">
        <v>365.3</v>
      </c>
      <c r="D828" s="51">
        <v>348.5</v>
      </c>
      <c r="E828" s="51">
        <v>16.8</v>
      </c>
      <c r="F828" s="51" t="s">
        <v>119</v>
      </c>
      <c r="T828" s="51"/>
    </row>
    <row r="829" spans="2:20" ht="14" x14ac:dyDescent="0.3">
      <c r="B829" s="67">
        <v>43838</v>
      </c>
      <c r="C829" s="51">
        <v>364.3</v>
      </c>
      <c r="D829" s="51">
        <v>343.5</v>
      </c>
      <c r="E829" s="51">
        <v>20.8</v>
      </c>
      <c r="F829" s="51" t="s">
        <v>119</v>
      </c>
      <c r="T829" s="51"/>
    </row>
    <row r="830" spans="2:20" ht="14" x14ac:dyDescent="0.3">
      <c r="B830" s="67">
        <v>43839</v>
      </c>
      <c r="C830" s="51">
        <v>362</v>
      </c>
      <c r="D830" s="51">
        <v>339</v>
      </c>
      <c r="E830" s="51">
        <v>22.9</v>
      </c>
      <c r="F830" s="51" t="s">
        <v>119</v>
      </c>
      <c r="T830" s="51"/>
    </row>
    <row r="831" spans="2:20" ht="14" x14ac:dyDescent="0.3">
      <c r="B831" s="67">
        <v>43840</v>
      </c>
      <c r="C831" s="51">
        <v>359.7</v>
      </c>
      <c r="D831" s="51">
        <v>330.9</v>
      </c>
      <c r="E831" s="51">
        <v>28.8</v>
      </c>
      <c r="F831" s="51" t="s">
        <v>119</v>
      </c>
      <c r="T831" s="51"/>
    </row>
    <row r="832" spans="2:20" ht="14" x14ac:dyDescent="0.3">
      <c r="B832" s="67">
        <v>43841</v>
      </c>
      <c r="C832" s="51">
        <v>360.7</v>
      </c>
      <c r="D832" s="51">
        <v>339.5</v>
      </c>
      <c r="E832" s="51">
        <v>21.2</v>
      </c>
      <c r="F832" s="51" t="s">
        <v>119</v>
      </c>
      <c r="T832" s="51"/>
    </row>
    <row r="833" spans="2:20" ht="14" x14ac:dyDescent="0.3">
      <c r="B833" s="67">
        <v>43842</v>
      </c>
      <c r="C833" s="51">
        <v>363.9</v>
      </c>
      <c r="D833" s="51">
        <v>349.2</v>
      </c>
      <c r="E833" s="51">
        <v>14.7</v>
      </c>
      <c r="F833" s="51" t="s">
        <v>119</v>
      </c>
      <c r="T833" s="51"/>
    </row>
    <row r="834" spans="2:20" ht="14" x14ac:dyDescent="0.3">
      <c r="B834" s="67">
        <v>43843</v>
      </c>
      <c r="C834" s="51">
        <v>364.2</v>
      </c>
      <c r="D834" s="51">
        <v>342.9</v>
      </c>
      <c r="E834" s="51">
        <v>21.3</v>
      </c>
      <c r="F834" s="51" t="s">
        <v>119</v>
      </c>
      <c r="T834" s="51"/>
    </row>
    <row r="835" spans="2:20" ht="14" x14ac:dyDescent="0.3">
      <c r="B835" s="67">
        <v>43844</v>
      </c>
      <c r="C835" s="51">
        <v>362.8</v>
      </c>
      <c r="D835" s="51">
        <v>336.1</v>
      </c>
      <c r="E835" s="51">
        <v>26.7</v>
      </c>
      <c r="F835" s="51" t="s">
        <v>119</v>
      </c>
      <c r="T835" s="51"/>
    </row>
    <row r="836" spans="2:20" ht="14" x14ac:dyDescent="0.3">
      <c r="B836" s="67">
        <v>43845</v>
      </c>
      <c r="C836" s="51">
        <v>363.6</v>
      </c>
      <c r="D836" s="51">
        <v>345.4</v>
      </c>
      <c r="E836" s="51">
        <v>18.2</v>
      </c>
      <c r="F836" s="51" t="s">
        <v>119</v>
      </c>
      <c r="T836" s="51"/>
    </row>
    <row r="837" spans="2:20" ht="14" x14ac:dyDescent="0.3">
      <c r="B837" s="67">
        <v>43846</v>
      </c>
      <c r="C837" s="51">
        <v>361.8</v>
      </c>
      <c r="D837" s="51">
        <v>339.2</v>
      </c>
      <c r="E837" s="51">
        <v>22.6</v>
      </c>
      <c r="F837" s="51" t="s">
        <v>119</v>
      </c>
      <c r="T837" s="51"/>
    </row>
    <row r="838" spans="2:20" ht="14" x14ac:dyDescent="0.3">
      <c r="B838" s="67">
        <v>43847</v>
      </c>
      <c r="C838" s="51">
        <v>364.9</v>
      </c>
      <c r="D838" s="51">
        <v>343.2</v>
      </c>
      <c r="E838" s="51">
        <v>21.7</v>
      </c>
      <c r="F838" s="51" t="s">
        <v>119</v>
      </c>
      <c r="T838" s="51"/>
    </row>
    <row r="839" spans="2:20" ht="14" x14ac:dyDescent="0.3">
      <c r="B839" s="67">
        <v>43848</v>
      </c>
      <c r="C839" s="51">
        <v>367.7</v>
      </c>
      <c r="D839" s="51">
        <v>349.7</v>
      </c>
      <c r="E839" s="51">
        <v>18</v>
      </c>
      <c r="F839" s="51" t="s">
        <v>119</v>
      </c>
      <c r="T839" s="51"/>
    </row>
    <row r="840" spans="2:20" ht="14" x14ac:dyDescent="0.3">
      <c r="B840" s="67">
        <v>43849</v>
      </c>
      <c r="C840" s="51">
        <v>362.6</v>
      </c>
      <c r="D840" s="51">
        <v>337.2</v>
      </c>
      <c r="E840" s="51">
        <v>25.4</v>
      </c>
      <c r="F840" s="51" t="s">
        <v>119</v>
      </c>
      <c r="T840" s="51"/>
    </row>
    <row r="841" spans="2:20" ht="14" x14ac:dyDescent="0.3">
      <c r="B841" s="67">
        <v>43850</v>
      </c>
      <c r="C841" s="51">
        <v>361.3</v>
      </c>
      <c r="D841" s="51">
        <v>339.3</v>
      </c>
      <c r="E841" s="51">
        <v>21.9</v>
      </c>
      <c r="F841" s="51" t="s">
        <v>119</v>
      </c>
      <c r="T841" s="51"/>
    </row>
    <row r="842" spans="2:20" ht="14" x14ac:dyDescent="0.3">
      <c r="B842" s="67">
        <v>43851</v>
      </c>
      <c r="C842" s="51">
        <v>358.4</v>
      </c>
      <c r="D842" s="51">
        <v>327.60000000000002</v>
      </c>
      <c r="E842" s="51">
        <v>30.9</v>
      </c>
      <c r="F842" s="51" t="s">
        <v>119</v>
      </c>
      <c r="T842" s="51"/>
    </row>
    <row r="843" spans="2:20" ht="14" x14ac:dyDescent="0.3">
      <c r="B843" s="67">
        <v>43852</v>
      </c>
      <c r="C843" s="51">
        <v>362.2</v>
      </c>
      <c r="D843" s="51">
        <v>333.4</v>
      </c>
      <c r="E843" s="51">
        <v>28.9</v>
      </c>
      <c r="F843" s="51" t="s">
        <v>119</v>
      </c>
      <c r="T843" s="51"/>
    </row>
    <row r="844" spans="2:20" ht="14" x14ac:dyDescent="0.3">
      <c r="B844" s="67">
        <v>43853</v>
      </c>
      <c r="C844" s="51">
        <v>363.7</v>
      </c>
      <c r="D844" s="51">
        <v>341.6</v>
      </c>
      <c r="E844" s="51">
        <v>22.1</v>
      </c>
      <c r="F844" s="51" t="s">
        <v>119</v>
      </c>
      <c r="T844" s="51"/>
    </row>
    <row r="845" spans="2:20" ht="14" x14ac:dyDescent="0.3">
      <c r="B845" s="67">
        <v>43854</v>
      </c>
      <c r="C845" s="51">
        <v>364.8</v>
      </c>
      <c r="D845" s="51">
        <v>338.9</v>
      </c>
      <c r="E845" s="51">
        <v>25.9</v>
      </c>
      <c r="F845" s="51" t="s">
        <v>119</v>
      </c>
      <c r="T845" s="51"/>
    </row>
    <row r="846" spans="2:20" ht="14" x14ac:dyDescent="0.3">
      <c r="B846" s="67">
        <v>43855</v>
      </c>
      <c r="C846" s="51">
        <v>364.4</v>
      </c>
      <c r="D846" s="51">
        <v>340.2</v>
      </c>
      <c r="E846" s="51">
        <v>24.2</v>
      </c>
      <c r="F846" s="51" t="s">
        <v>119</v>
      </c>
      <c r="T846" s="51"/>
    </row>
    <row r="847" spans="2:20" ht="14" x14ac:dyDescent="0.3">
      <c r="B847" s="67">
        <v>43856</v>
      </c>
      <c r="C847" s="51">
        <v>364.3</v>
      </c>
      <c r="D847" s="51">
        <v>348.4</v>
      </c>
      <c r="E847" s="51">
        <v>15.9</v>
      </c>
      <c r="F847" s="51" t="s">
        <v>119</v>
      </c>
      <c r="T847" s="51"/>
    </row>
    <row r="848" spans="2:20" ht="14" x14ac:dyDescent="0.3">
      <c r="B848" s="67">
        <v>43857</v>
      </c>
      <c r="C848" s="51">
        <v>363.7</v>
      </c>
      <c r="D848" s="51">
        <v>340.4</v>
      </c>
      <c r="E848" s="51">
        <v>23.4</v>
      </c>
      <c r="F848" s="51" t="s">
        <v>119</v>
      </c>
      <c r="T848" s="51"/>
    </row>
    <row r="849" spans="2:20" ht="14" x14ac:dyDescent="0.3">
      <c r="B849" s="67">
        <v>43858</v>
      </c>
      <c r="C849" s="51">
        <v>365.2</v>
      </c>
      <c r="D849" s="51">
        <v>339.5</v>
      </c>
      <c r="E849" s="51">
        <v>25.7</v>
      </c>
      <c r="F849" s="51" t="s">
        <v>119</v>
      </c>
      <c r="T849" s="51"/>
    </row>
    <row r="850" spans="2:20" ht="14" x14ac:dyDescent="0.3">
      <c r="B850" s="67">
        <v>43859</v>
      </c>
      <c r="C850" s="51">
        <v>363.6</v>
      </c>
      <c r="D850" s="51">
        <v>341.7</v>
      </c>
      <c r="E850" s="51">
        <v>21.9</v>
      </c>
      <c r="F850" s="51" t="s">
        <v>119</v>
      </c>
      <c r="T850" s="51"/>
    </row>
    <row r="851" spans="2:20" ht="14" x14ac:dyDescent="0.3">
      <c r="B851" s="67">
        <v>43860</v>
      </c>
      <c r="C851" s="51">
        <v>362.1</v>
      </c>
      <c r="D851" s="51">
        <v>344.5</v>
      </c>
      <c r="E851" s="51">
        <v>17.5</v>
      </c>
      <c r="F851" s="51" t="s">
        <v>119</v>
      </c>
      <c r="T851" s="51"/>
    </row>
    <row r="852" spans="2:20" ht="14" x14ac:dyDescent="0.3">
      <c r="B852" s="67">
        <v>43861</v>
      </c>
      <c r="C852" s="51">
        <v>361.8</v>
      </c>
      <c r="D852" s="51">
        <v>342.3</v>
      </c>
      <c r="E852" s="51">
        <v>19.5</v>
      </c>
      <c r="F852" s="51" t="s">
        <v>119</v>
      </c>
      <c r="T852" s="51"/>
    </row>
    <row r="853" spans="2:20" ht="14" x14ac:dyDescent="0.3">
      <c r="B853" s="67">
        <v>43862</v>
      </c>
      <c r="C853" s="51">
        <v>362</v>
      </c>
      <c r="D853" s="51">
        <v>346.6</v>
      </c>
      <c r="E853" s="51">
        <v>15.4</v>
      </c>
      <c r="F853" s="51" t="s">
        <v>119</v>
      </c>
      <c r="T853" s="51"/>
    </row>
    <row r="854" spans="2:20" ht="14" x14ac:dyDescent="0.3">
      <c r="B854" s="67">
        <v>43863</v>
      </c>
      <c r="C854" s="51">
        <v>363.2</v>
      </c>
      <c r="D854" s="51">
        <v>348</v>
      </c>
      <c r="E854" s="51">
        <v>15.2</v>
      </c>
      <c r="F854" s="51" t="s">
        <v>119</v>
      </c>
      <c r="T854" s="51"/>
    </row>
    <row r="855" spans="2:20" ht="14" x14ac:dyDescent="0.3">
      <c r="B855" s="67">
        <v>43864</v>
      </c>
      <c r="C855" s="51">
        <v>360.6</v>
      </c>
      <c r="D855" s="51">
        <v>342.3</v>
      </c>
      <c r="E855" s="51">
        <v>18.3</v>
      </c>
      <c r="F855" s="51" t="s">
        <v>119</v>
      </c>
      <c r="T855" s="51"/>
    </row>
    <row r="856" spans="2:20" ht="14" x14ac:dyDescent="0.3">
      <c r="B856" s="67">
        <v>43865</v>
      </c>
      <c r="C856" s="51">
        <v>361.5</v>
      </c>
      <c r="D856" s="51">
        <v>342.1</v>
      </c>
      <c r="E856" s="51">
        <v>19.399999999999999</v>
      </c>
      <c r="F856" s="51" t="s">
        <v>119</v>
      </c>
      <c r="T856" s="51"/>
    </row>
    <row r="857" spans="2:20" ht="14" x14ac:dyDescent="0.3">
      <c r="B857" s="67">
        <v>43866</v>
      </c>
      <c r="C857" s="51">
        <v>360.3</v>
      </c>
      <c r="D857" s="51">
        <v>345.3</v>
      </c>
      <c r="E857" s="51">
        <v>14.9</v>
      </c>
      <c r="F857" s="51" t="s">
        <v>119</v>
      </c>
      <c r="T857" s="51"/>
    </row>
    <row r="858" spans="2:20" ht="14" x14ac:dyDescent="0.3">
      <c r="B858" s="67">
        <v>43867</v>
      </c>
      <c r="C858" s="51">
        <v>360.6</v>
      </c>
      <c r="D858" s="51">
        <v>343.6</v>
      </c>
      <c r="E858" s="51">
        <v>17</v>
      </c>
      <c r="F858" s="51" t="s">
        <v>119</v>
      </c>
      <c r="T858" s="51"/>
    </row>
    <row r="859" spans="2:20" ht="14" x14ac:dyDescent="0.3">
      <c r="B859" s="67">
        <v>43868</v>
      </c>
      <c r="C859" s="51">
        <v>361.8</v>
      </c>
      <c r="D859" s="51">
        <v>345.8</v>
      </c>
      <c r="E859" s="51">
        <v>16</v>
      </c>
      <c r="F859" s="51" t="s">
        <v>119</v>
      </c>
      <c r="T859" s="51"/>
    </row>
    <row r="860" spans="2:20" ht="14" x14ac:dyDescent="0.3">
      <c r="B860" s="67">
        <v>43869</v>
      </c>
      <c r="C860" s="51">
        <v>364.1</v>
      </c>
      <c r="D860" s="51">
        <v>352.1</v>
      </c>
      <c r="E860" s="51">
        <v>12</v>
      </c>
      <c r="F860" s="51" t="s">
        <v>119</v>
      </c>
      <c r="T860" s="51"/>
    </row>
    <row r="861" spans="2:20" ht="14" x14ac:dyDescent="0.3">
      <c r="B861" s="67">
        <v>43870</v>
      </c>
      <c r="C861" s="51">
        <v>364.8</v>
      </c>
      <c r="D861" s="51">
        <v>344.9</v>
      </c>
      <c r="E861" s="51">
        <v>19.899999999999999</v>
      </c>
      <c r="F861" s="51" t="s">
        <v>119</v>
      </c>
      <c r="T861" s="51"/>
    </row>
    <row r="862" spans="2:20" ht="14" x14ac:dyDescent="0.3">
      <c r="B862" s="67">
        <v>43871</v>
      </c>
      <c r="C862" s="51">
        <v>361.5</v>
      </c>
      <c r="D862" s="51">
        <v>338.3</v>
      </c>
      <c r="E862" s="51">
        <v>23.1</v>
      </c>
      <c r="F862" s="51" t="s">
        <v>119</v>
      </c>
      <c r="T862" s="51"/>
    </row>
    <row r="863" spans="2:20" ht="14" x14ac:dyDescent="0.3">
      <c r="B863" s="67">
        <v>43872</v>
      </c>
      <c r="C863" s="51">
        <v>359.8</v>
      </c>
      <c r="D863" s="51">
        <v>339.4</v>
      </c>
      <c r="E863" s="51">
        <v>20.399999999999999</v>
      </c>
      <c r="F863" s="51" t="s">
        <v>119</v>
      </c>
      <c r="T863" s="51"/>
    </row>
    <row r="864" spans="2:20" ht="14" x14ac:dyDescent="0.3">
      <c r="B864" s="67">
        <v>43873</v>
      </c>
      <c r="C864" s="51">
        <v>359.7</v>
      </c>
      <c r="D864" s="51">
        <v>340.2</v>
      </c>
      <c r="E864" s="51">
        <v>19.5</v>
      </c>
      <c r="F864" s="51" t="s">
        <v>119</v>
      </c>
      <c r="T864" s="51"/>
    </row>
    <row r="865" spans="2:20" ht="14" x14ac:dyDescent="0.3">
      <c r="B865" s="67">
        <v>43874</v>
      </c>
      <c r="C865" s="51">
        <v>361.6</v>
      </c>
      <c r="D865" s="51">
        <v>347.4</v>
      </c>
      <c r="E865" s="51">
        <v>14.2</v>
      </c>
      <c r="F865" s="51" t="s">
        <v>119</v>
      </c>
      <c r="T865" s="51"/>
    </row>
    <row r="866" spans="2:20" ht="14" x14ac:dyDescent="0.3">
      <c r="B866" s="67">
        <v>43875</v>
      </c>
      <c r="C866" s="51">
        <v>360</v>
      </c>
      <c r="D866" s="51">
        <v>334.3</v>
      </c>
      <c r="E866" s="51">
        <v>25.7</v>
      </c>
      <c r="F866" s="51" t="s">
        <v>119</v>
      </c>
      <c r="T866" s="51"/>
    </row>
    <row r="867" spans="2:20" ht="14" x14ac:dyDescent="0.3">
      <c r="B867" s="67">
        <v>43876</v>
      </c>
      <c r="C867" s="51">
        <v>358.8</v>
      </c>
      <c r="D867" s="51">
        <v>341.8</v>
      </c>
      <c r="E867" s="51">
        <v>17</v>
      </c>
      <c r="F867" s="51" t="s">
        <v>119</v>
      </c>
      <c r="T867" s="51"/>
    </row>
    <row r="868" spans="2:20" ht="14" x14ac:dyDescent="0.3">
      <c r="B868" s="67">
        <v>43877</v>
      </c>
      <c r="C868" s="51">
        <v>359.6</v>
      </c>
      <c r="D868" s="51">
        <v>345.9</v>
      </c>
      <c r="E868" s="51">
        <v>13.7</v>
      </c>
      <c r="F868" s="51" t="s">
        <v>119</v>
      </c>
      <c r="T868" s="51"/>
    </row>
    <row r="869" spans="2:20" ht="14" x14ac:dyDescent="0.3">
      <c r="B869" s="67">
        <v>43878</v>
      </c>
      <c r="C869" s="51">
        <v>356.1</v>
      </c>
      <c r="D869" s="51">
        <v>337.4</v>
      </c>
      <c r="E869" s="51">
        <v>18.7</v>
      </c>
      <c r="F869" s="51" t="s">
        <v>119</v>
      </c>
      <c r="T869" s="51"/>
    </row>
    <row r="870" spans="2:20" ht="14" x14ac:dyDescent="0.3">
      <c r="B870" s="67">
        <v>43879</v>
      </c>
      <c r="C870" s="51">
        <v>354.8</v>
      </c>
      <c r="D870" s="51">
        <v>338</v>
      </c>
      <c r="E870" s="51">
        <v>16.8</v>
      </c>
      <c r="F870" s="51" t="s">
        <v>119</v>
      </c>
      <c r="T870" s="51"/>
    </row>
    <row r="871" spans="2:20" ht="14" x14ac:dyDescent="0.3">
      <c r="B871" s="67">
        <v>43880</v>
      </c>
      <c r="C871" s="51">
        <v>355.2</v>
      </c>
      <c r="D871" s="51">
        <v>325.5</v>
      </c>
      <c r="E871" s="51">
        <v>29.7</v>
      </c>
      <c r="F871" s="51" t="s">
        <v>119</v>
      </c>
      <c r="T871" s="51"/>
    </row>
    <row r="872" spans="2:20" ht="14" x14ac:dyDescent="0.3">
      <c r="B872" s="67">
        <v>43881</v>
      </c>
      <c r="C872" s="51">
        <v>356.3</v>
      </c>
      <c r="D872" s="51">
        <v>341.6</v>
      </c>
      <c r="E872" s="51">
        <v>14.7</v>
      </c>
      <c r="F872" s="51" t="s">
        <v>119</v>
      </c>
      <c r="T872" s="51"/>
    </row>
    <row r="873" spans="2:20" ht="14" x14ac:dyDescent="0.3">
      <c r="B873" s="67">
        <v>43882</v>
      </c>
      <c r="C873" s="51">
        <v>357.2</v>
      </c>
      <c r="D873" s="51">
        <v>328.9</v>
      </c>
      <c r="E873" s="51">
        <v>28.2</v>
      </c>
      <c r="F873" s="51" t="s">
        <v>119</v>
      </c>
      <c r="T873" s="51"/>
    </row>
    <row r="874" spans="2:20" ht="14" x14ac:dyDescent="0.3">
      <c r="B874" s="67">
        <v>43883</v>
      </c>
      <c r="C874" s="51">
        <v>354.8</v>
      </c>
      <c r="D874" s="51">
        <v>340.6</v>
      </c>
      <c r="E874" s="51">
        <v>14.2</v>
      </c>
      <c r="F874" s="51" t="s">
        <v>119</v>
      </c>
      <c r="T874" s="51"/>
    </row>
    <row r="875" spans="2:20" ht="14" x14ac:dyDescent="0.3">
      <c r="B875" s="67">
        <v>43884</v>
      </c>
      <c r="C875" s="51">
        <v>355</v>
      </c>
      <c r="D875" s="51">
        <v>345.8</v>
      </c>
      <c r="E875" s="51">
        <v>9.1999999999999993</v>
      </c>
      <c r="F875" s="51" t="s">
        <v>119</v>
      </c>
      <c r="T875" s="51"/>
    </row>
    <row r="876" spans="2:20" ht="14" x14ac:dyDescent="0.3">
      <c r="B876" s="67">
        <v>43885</v>
      </c>
      <c r="C876" s="51">
        <v>356.5</v>
      </c>
      <c r="D876" s="51">
        <v>330</v>
      </c>
      <c r="E876" s="51">
        <v>26.4</v>
      </c>
      <c r="F876" s="51" t="s">
        <v>119</v>
      </c>
      <c r="T876" s="51"/>
    </row>
    <row r="877" spans="2:20" ht="14" x14ac:dyDescent="0.3">
      <c r="B877" s="67">
        <v>43886</v>
      </c>
      <c r="C877" s="51">
        <v>358.7</v>
      </c>
      <c r="D877" s="51">
        <v>337.6</v>
      </c>
      <c r="E877" s="51">
        <v>21.1</v>
      </c>
      <c r="F877" s="51" t="s">
        <v>119</v>
      </c>
      <c r="T877" s="51"/>
    </row>
    <row r="878" spans="2:20" ht="14" x14ac:dyDescent="0.3">
      <c r="B878" s="67">
        <v>43887</v>
      </c>
      <c r="C878" s="51">
        <v>360.4</v>
      </c>
      <c r="D878" s="51">
        <v>342.1</v>
      </c>
      <c r="E878" s="51">
        <v>18.2</v>
      </c>
      <c r="F878" s="51" t="s">
        <v>119</v>
      </c>
      <c r="T878" s="51"/>
    </row>
    <row r="879" spans="2:20" ht="14" x14ac:dyDescent="0.3">
      <c r="B879" s="67">
        <v>43888</v>
      </c>
      <c r="C879" s="51">
        <v>361.7</v>
      </c>
      <c r="D879" s="51">
        <v>339.5</v>
      </c>
      <c r="E879" s="51">
        <v>22.2</v>
      </c>
      <c r="F879" s="51" t="s">
        <v>119</v>
      </c>
      <c r="T879" s="51"/>
    </row>
    <row r="880" spans="2:20" ht="14" x14ac:dyDescent="0.3">
      <c r="B880" s="67">
        <v>43889</v>
      </c>
      <c r="C880" s="51">
        <v>362.2</v>
      </c>
      <c r="D880" s="51">
        <v>333.5</v>
      </c>
      <c r="E880" s="51">
        <v>28.7</v>
      </c>
      <c r="F880" s="51" t="s">
        <v>119</v>
      </c>
      <c r="T880" s="51"/>
    </row>
    <row r="881" spans="2:20" ht="14" x14ac:dyDescent="0.3">
      <c r="B881" s="67">
        <v>43890</v>
      </c>
      <c r="C881" s="51">
        <v>364.1</v>
      </c>
      <c r="D881" s="51">
        <v>356</v>
      </c>
      <c r="E881" s="51">
        <v>8.1</v>
      </c>
      <c r="F881" s="51" t="s">
        <v>119</v>
      </c>
      <c r="T881" s="51"/>
    </row>
    <row r="882" spans="2:20" ht="14" x14ac:dyDescent="0.3">
      <c r="B882" s="67">
        <v>43891</v>
      </c>
      <c r="C882" s="51">
        <v>365.5</v>
      </c>
      <c r="D882" s="51">
        <v>351.9</v>
      </c>
      <c r="E882" s="51">
        <v>13.7</v>
      </c>
      <c r="F882" s="51" t="s">
        <v>119</v>
      </c>
      <c r="T882" s="51"/>
    </row>
    <row r="883" spans="2:20" ht="14" x14ac:dyDescent="0.3">
      <c r="B883" s="67">
        <v>43892</v>
      </c>
      <c r="C883" s="51">
        <v>366</v>
      </c>
      <c r="D883" s="51">
        <v>347.2</v>
      </c>
      <c r="E883" s="51">
        <v>18.8</v>
      </c>
      <c r="F883" s="51" t="s">
        <v>119</v>
      </c>
      <c r="T883" s="51"/>
    </row>
    <row r="884" spans="2:20" ht="14" x14ac:dyDescent="0.3">
      <c r="B884" s="67">
        <v>43893</v>
      </c>
      <c r="C884" s="51">
        <v>366.4</v>
      </c>
      <c r="D884" s="51">
        <v>348.2</v>
      </c>
      <c r="E884" s="51">
        <v>18.2</v>
      </c>
      <c r="F884" s="51" t="s">
        <v>119</v>
      </c>
      <c r="T884" s="51"/>
    </row>
    <row r="885" spans="2:20" ht="14" x14ac:dyDescent="0.3">
      <c r="B885" s="67">
        <v>43894</v>
      </c>
      <c r="C885" s="51">
        <v>362.6</v>
      </c>
      <c r="D885" s="51">
        <v>347.8</v>
      </c>
      <c r="E885" s="51">
        <v>14.7</v>
      </c>
      <c r="F885" s="51" t="s">
        <v>119</v>
      </c>
      <c r="T885" s="51"/>
    </row>
    <row r="886" spans="2:20" ht="14" x14ac:dyDescent="0.3">
      <c r="B886" s="67">
        <v>43895</v>
      </c>
      <c r="C886" s="51">
        <v>363.4</v>
      </c>
      <c r="D886" s="51">
        <v>346.6</v>
      </c>
      <c r="E886" s="51">
        <v>16.8</v>
      </c>
      <c r="F886" s="51" t="s">
        <v>119</v>
      </c>
      <c r="T886" s="51"/>
    </row>
    <row r="887" spans="2:20" ht="14" x14ac:dyDescent="0.3">
      <c r="B887" s="67">
        <v>43896</v>
      </c>
      <c r="C887" s="51">
        <v>364.8</v>
      </c>
      <c r="D887" s="51">
        <v>353.2</v>
      </c>
      <c r="E887" s="51">
        <v>11.6</v>
      </c>
      <c r="F887" s="51" t="s">
        <v>119</v>
      </c>
      <c r="T887" s="51"/>
    </row>
    <row r="888" spans="2:20" ht="14" x14ac:dyDescent="0.3">
      <c r="B888" s="67">
        <v>43897</v>
      </c>
      <c r="C888" s="51">
        <v>367</v>
      </c>
      <c r="D888" s="51">
        <v>350.1</v>
      </c>
      <c r="E888" s="51">
        <v>16.899999999999999</v>
      </c>
      <c r="F888" s="51" t="s">
        <v>119</v>
      </c>
      <c r="T888" s="51"/>
    </row>
    <row r="889" spans="2:20" ht="14" x14ac:dyDescent="0.3">
      <c r="B889" s="67">
        <v>43898</v>
      </c>
      <c r="C889" s="51">
        <v>368.7</v>
      </c>
      <c r="D889" s="51">
        <v>361.8</v>
      </c>
      <c r="E889" s="51">
        <v>6.9</v>
      </c>
      <c r="F889" s="51" t="s">
        <v>119</v>
      </c>
      <c r="T889" s="51"/>
    </row>
    <row r="890" spans="2:20" ht="14" x14ac:dyDescent="0.3">
      <c r="B890" s="67">
        <v>43899</v>
      </c>
      <c r="C890" s="51">
        <v>362.2</v>
      </c>
      <c r="D890" s="51">
        <v>342.6</v>
      </c>
      <c r="E890" s="51">
        <v>19.600000000000001</v>
      </c>
      <c r="F890" s="51" t="s">
        <v>119</v>
      </c>
      <c r="T890" s="51"/>
    </row>
    <row r="891" spans="2:20" ht="14" x14ac:dyDescent="0.3">
      <c r="B891" s="67">
        <v>43900</v>
      </c>
      <c r="C891" s="51">
        <v>360.2</v>
      </c>
      <c r="D891" s="51">
        <v>346.7</v>
      </c>
      <c r="E891" s="51">
        <v>13.5</v>
      </c>
      <c r="F891" s="51" t="s">
        <v>119</v>
      </c>
      <c r="T891" s="51"/>
    </row>
    <row r="892" spans="2:20" ht="14" x14ac:dyDescent="0.3">
      <c r="B892" s="67">
        <v>43901</v>
      </c>
      <c r="C892" s="51">
        <v>360.2</v>
      </c>
      <c r="D892" s="51">
        <v>345.9</v>
      </c>
      <c r="E892" s="51">
        <v>14.3</v>
      </c>
      <c r="F892" s="51" t="s">
        <v>119</v>
      </c>
      <c r="T892" s="51"/>
    </row>
    <row r="893" spans="2:20" ht="14" x14ac:dyDescent="0.3">
      <c r="B893" s="67">
        <v>43902</v>
      </c>
      <c r="C893" s="51">
        <v>361.3</v>
      </c>
      <c r="D893" s="51">
        <v>354</v>
      </c>
      <c r="E893" s="51">
        <v>7.3</v>
      </c>
      <c r="F893" s="51" t="s">
        <v>119</v>
      </c>
      <c r="T893" s="51"/>
    </row>
    <row r="894" spans="2:20" ht="14" x14ac:dyDescent="0.3">
      <c r="B894" s="67">
        <v>43903</v>
      </c>
      <c r="C894" s="51">
        <v>357.8</v>
      </c>
      <c r="D894" s="51">
        <v>343.2</v>
      </c>
      <c r="E894" s="51">
        <v>14.6</v>
      </c>
      <c r="F894" s="51" t="s">
        <v>119</v>
      </c>
      <c r="T894" s="51"/>
    </row>
    <row r="895" spans="2:20" ht="14" x14ac:dyDescent="0.3">
      <c r="B895" s="67">
        <v>43904</v>
      </c>
      <c r="C895" s="51">
        <v>358.1</v>
      </c>
      <c r="D895" s="51">
        <v>350.8</v>
      </c>
      <c r="E895" s="51">
        <v>7.3</v>
      </c>
      <c r="F895" s="51" t="s">
        <v>119</v>
      </c>
      <c r="T895" s="51"/>
    </row>
    <row r="896" spans="2:20" ht="14" x14ac:dyDescent="0.3">
      <c r="B896" s="67">
        <v>43905</v>
      </c>
      <c r="C896" s="51">
        <v>358.1</v>
      </c>
      <c r="D896" s="51">
        <v>353.3</v>
      </c>
      <c r="E896" s="51">
        <v>4.8</v>
      </c>
      <c r="F896" s="51" t="s">
        <v>119</v>
      </c>
      <c r="T896" s="51"/>
    </row>
    <row r="897" spans="2:20" ht="14" x14ac:dyDescent="0.3">
      <c r="B897" s="67">
        <v>43906</v>
      </c>
      <c r="C897" s="51">
        <v>356.9</v>
      </c>
      <c r="D897" s="51">
        <v>347.8</v>
      </c>
      <c r="E897" s="51">
        <v>9.1</v>
      </c>
      <c r="F897" s="51" t="s">
        <v>119</v>
      </c>
      <c r="T897" s="51"/>
    </row>
    <row r="898" spans="2:20" ht="14" x14ac:dyDescent="0.3">
      <c r="B898" s="67">
        <v>43907</v>
      </c>
      <c r="C898" s="51">
        <v>359.6</v>
      </c>
      <c r="D898" s="51">
        <v>339.4</v>
      </c>
      <c r="E898" s="51">
        <v>20.2</v>
      </c>
      <c r="F898" s="51" t="s">
        <v>119</v>
      </c>
      <c r="T898" s="51"/>
    </row>
    <row r="899" spans="2:20" ht="14" x14ac:dyDescent="0.3">
      <c r="B899" s="67">
        <v>43908</v>
      </c>
      <c r="C899" s="51">
        <v>361.5</v>
      </c>
      <c r="D899" s="51">
        <v>340.7</v>
      </c>
      <c r="E899" s="51">
        <v>20.7</v>
      </c>
      <c r="F899" s="51" t="s">
        <v>119</v>
      </c>
      <c r="T899" s="51"/>
    </row>
    <row r="900" spans="2:20" ht="14" x14ac:dyDescent="0.3">
      <c r="B900" s="67">
        <v>43909</v>
      </c>
      <c r="C900" s="51">
        <v>362.3</v>
      </c>
      <c r="D900" s="51">
        <v>346.2</v>
      </c>
      <c r="E900" s="51">
        <v>16.2</v>
      </c>
      <c r="F900" s="51" t="s">
        <v>119</v>
      </c>
      <c r="T900" s="51"/>
    </row>
    <row r="901" spans="2:20" ht="14" x14ac:dyDescent="0.3">
      <c r="B901" s="67">
        <v>43910</v>
      </c>
      <c r="C901" s="51">
        <v>363.7</v>
      </c>
      <c r="D901" s="51">
        <v>349.8</v>
      </c>
      <c r="E901" s="51">
        <v>13.9</v>
      </c>
      <c r="F901" s="51" t="s">
        <v>119</v>
      </c>
      <c r="T901" s="51"/>
    </row>
    <row r="902" spans="2:20" ht="14" x14ac:dyDescent="0.3">
      <c r="B902" s="67">
        <v>43911</v>
      </c>
      <c r="C902" s="51">
        <v>360.3</v>
      </c>
      <c r="D902" s="51">
        <v>349.7</v>
      </c>
      <c r="E902" s="51">
        <v>10.5</v>
      </c>
      <c r="F902" s="51" t="s">
        <v>119</v>
      </c>
      <c r="T902" s="51"/>
    </row>
    <row r="903" spans="2:20" ht="14" x14ac:dyDescent="0.3">
      <c r="B903" s="67">
        <v>43912</v>
      </c>
      <c r="C903" s="51">
        <v>362.6</v>
      </c>
      <c r="D903" s="51">
        <v>347.4</v>
      </c>
      <c r="E903" s="51">
        <v>15.2</v>
      </c>
      <c r="F903" s="51" t="s">
        <v>119</v>
      </c>
      <c r="T903" s="51"/>
    </row>
    <row r="904" spans="2:20" ht="14" x14ac:dyDescent="0.3">
      <c r="B904" s="67">
        <v>43913</v>
      </c>
      <c r="C904" s="51">
        <v>364</v>
      </c>
      <c r="D904" s="51">
        <v>356.9</v>
      </c>
      <c r="E904" s="51">
        <v>7.2</v>
      </c>
      <c r="F904" s="51" t="s">
        <v>119</v>
      </c>
      <c r="T904" s="51"/>
    </row>
    <row r="905" spans="2:20" ht="14" x14ac:dyDescent="0.3">
      <c r="B905" s="67">
        <v>43914</v>
      </c>
      <c r="C905" s="51">
        <v>366.6</v>
      </c>
      <c r="D905" s="51">
        <v>362.2</v>
      </c>
      <c r="E905" s="51">
        <v>4.4000000000000004</v>
      </c>
      <c r="F905" s="51" t="s">
        <v>119</v>
      </c>
      <c r="T905" s="51"/>
    </row>
    <row r="906" spans="2:20" ht="14" x14ac:dyDescent="0.3">
      <c r="B906" s="67">
        <v>43915</v>
      </c>
      <c r="C906" s="51">
        <v>368.9</v>
      </c>
      <c r="D906" s="51">
        <v>364.8</v>
      </c>
      <c r="E906" s="51">
        <v>4.0999999999999996</v>
      </c>
      <c r="F906" s="51" t="s">
        <v>119</v>
      </c>
      <c r="T906" s="51"/>
    </row>
    <row r="907" spans="2:20" ht="14" x14ac:dyDescent="0.3">
      <c r="B907" s="67">
        <v>43916</v>
      </c>
      <c r="C907" s="51">
        <v>367</v>
      </c>
      <c r="D907" s="51">
        <v>359.4</v>
      </c>
      <c r="E907" s="51">
        <v>7.7</v>
      </c>
      <c r="F907" s="51" t="s">
        <v>119</v>
      </c>
      <c r="T907" s="51"/>
    </row>
    <row r="908" spans="2:20" ht="14" x14ac:dyDescent="0.3">
      <c r="B908" s="67">
        <v>43917</v>
      </c>
      <c r="C908" s="51">
        <v>364.7</v>
      </c>
      <c r="D908" s="51">
        <v>347.5</v>
      </c>
      <c r="E908" s="51">
        <v>17.2</v>
      </c>
      <c r="F908" s="51" t="s">
        <v>119</v>
      </c>
      <c r="T908" s="51"/>
    </row>
    <row r="909" spans="2:20" ht="14" x14ac:dyDescent="0.3">
      <c r="B909" s="67">
        <v>43918</v>
      </c>
      <c r="C909" s="51">
        <v>364.4</v>
      </c>
      <c r="D909" s="51">
        <v>356.5</v>
      </c>
      <c r="E909" s="51">
        <v>7.9</v>
      </c>
      <c r="F909" s="51" t="s">
        <v>119</v>
      </c>
      <c r="T909" s="51"/>
    </row>
    <row r="910" spans="2:20" ht="14" x14ac:dyDescent="0.3">
      <c r="B910" s="67">
        <v>43919</v>
      </c>
      <c r="C910" s="51">
        <v>357.1</v>
      </c>
      <c r="D910" s="51">
        <v>341</v>
      </c>
      <c r="E910" s="51">
        <v>16.100000000000001</v>
      </c>
      <c r="F910" s="51" t="s">
        <v>119</v>
      </c>
      <c r="T910" s="51"/>
    </row>
    <row r="911" spans="2:20" ht="14" x14ac:dyDescent="0.3">
      <c r="B911" s="67">
        <v>43920</v>
      </c>
      <c r="C911" s="51">
        <v>358.8</v>
      </c>
      <c r="D911" s="51">
        <v>340.1</v>
      </c>
      <c r="E911" s="51">
        <v>18.7</v>
      </c>
      <c r="F911" s="51" t="s">
        <v>119</v>
      </c>
      <c r="T911" s="51"/>
    </row>
    <row r="912" spans="2:20" ht="14" x14ac:dyDescent="0.3">
      <c r="B912" s="67">
        <v>43921</v>
      </c>
      <c r="C912" s="51">
        <v>360.9</v>
      </c>
      <c r="D912" s="51">
        <v>354.7</v>
      </c>
      <c r="E912" s="51">
        <v>6.2</v>
      </c>
      <c r="F912" s="51" t="s">
        <v>119</v>
      </c>
      <c r="T912" s="51"/>
    </row>
    <row r="913" spans="2:20" ht="14" x14ac:dyDescent="0.3">
      <c r="B913" s="67">
        <v>44105</v>
      </c>
      <c r="C913" s="51">
        <v>343</v>
      </c>
      <c r="D913" s="51">
        <v>337.8</v>
      </c>
      <c r="E913" s="51">
        <v>5.3</v>
      </c>
      <c r="F913" s="51" t="s">
        <v>120</v>
      </c>
      <c r="T913" s="51"/>
    </row>
    <row r="914" spans="2:20" ht="14" x14ac:dyDescent="0.3">
      <c r="B914" s="67">
        <v>44106</v>
      </c>
      <c r="C914" s="51">
        <v>343.5</v>
      </c>
      <c r="D914" s="51">
        <v>328.1</v>
      </c>
      <c r="E914" s="51">
        <v>15.5</v>
      </c>
      <c r="F914" s="51" t="s">
        <v>120</v>
      </c>
      <c r="T914" s="51"/>
    </row>
    <row r="915" spans="2:20" ht="14" x14ac:dyDescent="0.3">
      <c r="B915" s="67">
        <v>44107</v>
      </c>
      <c r="C915" s="51">
        <v>342</v>
      </c>
      <c r="D915" s="51">
        <v>322.3</v>
      </c>
      <c r="E915" s="51">
        <v>19.7</v>
      </c>
      <c r="F915" s="51" t="s">
        <v>120</v>
      </c>
      <c r="T915" s="51"/>
    </row>
    <row r="916" spans="2:20" ht="14" x14ac:dyDescent="0.3">
      <c r="B916" s="67">
        <v>44108</v>
      </c>
      <c r="C916" s="51">
        <v>342.5</v>
      </c>
      <c r="D916" s="51">
        <v>330.5</v>
      </c>
      <c r="E916" s="51">
        <v>12</v>
      </c>
      <c r="F916" s="51" t="s">
        <v>120</v>
      </c>
      <c r="T916" s="51"/>
    </row>
    <row r="917" spans="2:20" ht="14" x14ac:dyDescent="0.3">
      <c r="B917" s="67">
        <v>44109</v>
      </c>
      <c r="C917" s="51">
        <v>343</v>
      </c>
      <c r="D917" s="51">
        <v>326.39999999999998</v>
      </c>
      <c r="E917" s="51">
        <v>16.7</v>
      </c>
      <c r="F917" s="51" t="s">
        <v>120</v>
      </c>
      <c r="T917" s="51"/>
    </row>
    <row r="918" spans="2:20" ht="14" x14ac:dyDescent="0.3">
      <c r="B918" s="67">
        <v>44110</v>
      </c>
      <c r="C918" s="51">
        <v>345.6</v>
      </c>
      <c r="D918" s="51">
        <v>336.7</v>
      </c>
      <c r="E918" s="51">
        <v>8.9</v>
      </c>
      <c r="F918" s="51" t="s">
        <v>120</v>
      </c>
      <c r="T918" s="51"/>
    </row>
    <row r="919" spans="2:20" ht="14" x14ac:dyDescent="0.3">
      <c r="B919" s="67">
        <v>44111</v>
      </c>
      <c r="C919" s="51">
        <v>344.6</v>
      </c>
      <c r="D919" s="51">
        <v>333.3</v>
      </c>
      <c r="E919" s="51">
        <v>11.3</v>
      </c>
      <c r="F919" s="51" t="s">
        <v>120</v>
      </c>
      <c r="T919" s="51"/>
    </row>
    <row r="920" spans="2:20" ht="14" x14ac:dyDescent="0.3">
      <c r="B920" s="67">
        <v>44112</v>
      </c>
      <c r="C920" s="51">
        <v>347.8</v>
      </c>
      <c r="D920" s="51">
        <v>325.89999999999998</v>
      </c>
      <c r="E920" s="51">
        <v>21.9</v>
      </c>
      <c r="F920" s="51" t="s">
        <v>120</v>
      </c>
      <c r="T920" s="51"/>
    </row>
    <row r="921" spans="2:20" ht="14" x14ac:dyDescent="0.3">
      <c r="B921" s="67">
        <v>44113</v>
      </c>
      <c r="C921" s="51">
        <v>342</v>
      </c>
      <c r="D921" s="51">
        <v>331.5</v>
      </c>
      <c r="E921" s="51">
        <v>10.5</v>
      </c>
      <c r="F921" s="51" t="s">
        <v>120</v>
      </c>
      <c r="T921" s="51"/>
    </row>
    <row r="922" spans="2:20" ht="14" x14ac:dyDescent="0.3">
      <c r="B922" s="67">
        <v>44114</v>
      </c>
      <c r="C922" s="51">
        <v>345.6</v>
      </c>
      <c r="D922" s="51">
        <v>330.1</v>
      </c>
      <c r="E922" s="51">
        <v>15.5</v>
      </c>
      <c r="F922" s="51" t="s">
        <v>120</v>
      </c>
      <c r="T922" s="51"/>
    </row>
    <row r="923" spans="2:20" ht="14" x14ac:dyDescent="0.3">
      <c r="B923" s="67">
        <v>44115</v>
      </c>
      <c r="C923" s="51">
        <v>342</v>
      </c>
      <c r="D923" s="51">
        <v>336.9</v>
      </c>
      <c r="E923" s="51">
        <v>5</v>
      </c>
      <c r="F923" s="51" t="s">
        <v>120</v>
      </c>
      <c r="T923" s="51"/>
    </row>
    <row r="924" spans="2:20" ht="14" x14ac:dyDescent="0.3">
      <c r="B924" s="67">
        <v>44116</v>
      </c>
      <c r="C924" s="51">
        <v>341.4</v>
      </c>
      <c r="D924" s="51">
        <v>325.7</v>
      </c>
      <c r="E924" s="51">
        <v>15.7</v>
      </c>
      <c r="F924" s="51" t="s">
        <v>120</v>
      </c>
      <c r="T924" s="51"/>
    </row>
    <row r="925" spans="2:20" ht="14" x14ac:dyDescent="0.3">
      <c r="B925" s="67">
        <v>44117</v>
      </c>
      <c r="C925" s="51">
        <v>341.7</v>
      </c>
      <c r="D925" s="51">
        <v>320.5</v>
      </c>
      <c r="E925" s="51">
        <v>21.3</v>
      </c>
      <c r="F925" s="51" t="s">
        <v>120</v>
      </c>
      <c r="T925" s="51"/>
    </row>
    <row r="926" spans="2:20" ht="14" x14ac:dyDescent="0.3">
      <c r="B926" s="67">
        <v>44118</v>
      </c>
      <c r="C926" s="51">
        <v>344.2</v>
      </c>
      <c r="D926" s="51">
        <v>332.3</v>
      </c>
      <c r="E926" s="51">
        <v>12</v>
      </c>
      <c r="F926" s="51" t="s">
        <v>120</v>
      </c>
      <c r="T926" s="51"/>
    </row>
    <row r="927" spans="2:20" ht="14" x14ac:dyDescent="0.3">
      <c r="B927" s="67">
        <v>44119</v>
      </c>
      <c r="C927" s="51">
        <v>344.1</v>
      </c>
      <c r="D927" s="51">
        <v>321.3</v>
      </c>
      <c r="E927" s="51">
        <v>22.8</v>
      </c>
      <c r="F927" s="51" t="s">
        <v>120</v>
      </c>
      <c r="T927" s="51"/>
    </row>
    <row r="928" spans="2:20" ht="14" x14ac:dyDescent="0.3">
      <c r="B928" s="67">
        <v>44120</v>
      </c>
      <c r="C928" s="51">
        <v>344.9</v>
      </c>
      <c r="D928" s="51">
        <v>329.4</v>
      </c>
      <c r="E928" s="51">
        <v>15.5</v>
      </c>
      <c r="F928" s="51" t="s">
        <v>120</v>
      </c>
      <c r="T928" s="51"/>
    </row>
    <row r="929" spans="2:20" ht="14" x14ac:dyDescent="0.3">
      <c r="B929" s="67">
        <v>44121</v>
      </c>
      <c r="C929" s="51">
        <v>347.4</v>
      </c>
      <c r="D929" s="51">
        <v>336.6</v>
      </c>
      <c r="E929" s="51">
        <v>10.7</v>
      </c>
      <c r="F929" s="51" t="s">
        <v>120</v>
      </c>
      <c r="T929" s="51"/>
    </row>
    <row r="930" spans="2:20" ht="14" x14ac:dyDescent="0.3">
      <c r="B930" s="67">
        <v>44122</v>
      </c>
      <c r="C930" s="51">
        <v>349.8</v>
      </c>
      <c r="D930" s="51">
        <v>333.4</v>
      </c>
      <c r="E930" s="51">
        <v>16.399999999999999</v>
      </c>
      <c r="F930" s="51" t="s">
        <v>120</v>
      </c>
      <c r="T930" s="51"/>
    </row>
    <row r="931" spans="2:20" ht="14" x14ac:dyDescent="0.3">
      <c r="B931" s="67">
        <v>44123</v>
      </c>
      <c r="C931" s="51">
        <v>347.7</v>
      </c>
      <c r="D931" s="51">
        <v>337.9</v>
      </c>
      <c r="E931" s="51">
        <v>9.9</v>
      </c>
      <c r="F931" s="51" t="s">
        <v>120</v>
      </c>
      <c r="T931" s="51"/>
    </row>
    <row r="932" spans="2:20" ht="14" x14ac:dyDescent="0.3">
      <c r="B932" s="67">
        <v>44124</v>
      </c>
      <c r="C932" s="51">
        <v>347.1</v>
      </c>
      <c r="D932" s="51">
        <v>341.1</v>
      </c>
      <c r="E932" s="51">
        <v>6</v>
      </c>
      <c r="F932" s="51" t="s">
        <v>120</v>
      </c>
      <c r="T932" s="51"/>
    </row>
    <row r="933" spans="2:20" ht="14" x14ac:dyDescent="0.3">
      <c r="B933" s="67">
        <v>44125</v>
      </c>
      <c r="C933" s="51">
        <v>347.1</v>
      </c>
      <c r="D933" s="51">
        <v>327.60000000000002</v>
      </c>
      <c r="E933" s="51">
        <v>19.5</v>
      </c>
      <c r="F933" s="51" t="s">
        <v>120</v>
      </c>
      <c r="T933" s="51"/>
    </row>
    <row r="934" spans="2:20" ht="14" x14ac:dyDescent="0.3">
      <c r="B934" s="67">
        <v>44126</v>
      </c>
      <c r="C934" s="51">
        <v>347.7</v>
      </c>
      <c r="D934" s="51">
        <v>337.9</v>
      </c>
      <c r="E934" s="51">
        <v>9.9</v>
      </c>
      <c r="F934" s="51" t="s">
        <v>120</v>
      </c>
      <c r="T934" s="51"/>
    </row>
    <row r="935" spans="2:20" ht="14" x14ac:dyDescent="0.3">
      <c r="B935" s="67">
        <v>44127</v>
      </c>
      <c r="C935" s="51">
        <v>346.3</v>
      </c>
      <c r="D935" s="51">
        <v>332.4</v>
      </c>
      <c r="E935" s="51">
        <v>13.9</v>
      </c>
      <c r="F935" s="51" t="s">
        <v>120</v>
      </c>
      <c r="T935" s="51"/>
    </row>
    <row r="936" spans="2:20" ht="14" x14ac:dyDescent="0.3">
      <c r="B936" s="67">
        <v>44128</v>
      </c>
      <c r="C936" s="51">
        <v>346.5</v>
      </c>
      <c r="D936" s="51">
        <v>323.3</v>
      </c>
      <c r="E936" s="51">
        <v>23.2</v>
      </c>
      <c r="F936" s="51" t="s">
        <v>120</v>
      </c>
      <c r="T936" s="51"/>
    </row>
    <row r="937" spans="2:20" ht="14" x14ac:dyDescent="0.3">
      <c r="B937" s="67">
        <v>44129</v>
      </c>
      <c r="C937" s="51">
        <v>346</v>
      </c>
      <c r="D937" s="51">
        <v>331.8</v>
      </c>
      <c r="E937" s="51">
        <v>14.3</v>
      </c>
      <c r="F937" s="51" t="s">
        <v>120</v>
      </c>
      <c r="T937" s="51"/>
    </row>
    <row r="938" spans="2:20" ht="14" x14ac:dyDescent="0.3">
      <c r="B938" s="67">
        <v>44130</v>
      </c>
      <c r="C938" s="51">
        <v>346.9</v>
      </c>
      <c r="D938" s="51">
        <v>338.1</v>
      </c>
      <c r="E938" s="51">
        <v>8.8000000000000007</v>
      </c>
      <c r="F938" s="51" t="s">
        <v>120</v>
      </c>
      <c r="T938" s="51"/>
    </row>
    <row r="939" spans="2:20" ht="14" x14ac:dyDescent="0.3">
      <c r="B939" s="67">
        <v>44131</v>
      </c>
      <c r="C939" s="51">
        <v>347.5</v>
      </c>
      <c r="D939" s="51">
        <v>332.1</v>
      </c>
      <c r="E939" s="51">
        <v>15.4</v>
      </c>
      <c r="F939" s="51" t="s">
        <v>120</v>
      </c>
      <c r="T939" s="51"/>
    </row>
    <row r="940" spans="2:20" ht="14" x14ac:dyDescent="0.3">
      <c r="B940" s="67">
        <v>44132</v>
      </c>
      <c r="C940" s="51">
        <v>347.6</v>
      </c>
      <c r="D940" s="51">
        <v>327.39999999999998</v>
      </c>
      <c r="E940" s="51">
        <v>20.2</v>
      </c>
      <c r="F940" s="51" t="s">
        <v>120</v>
      </c>
      <c r="T940" s="51"/>
    </row>
    <row r="941" spans="2:20" ht="14" x14ac:dyDescent="0.3">
      <c r="B941" s="67">
        <v>44133</v>
      </c>
      <c r="C941" s="51">
        <v>345.8</v>
      </c>
      <c r="D941" s="51">
        <v>324.2</v>
      </c>
      <c r="E941" s="51">
        <v>21.6</v>
      </c>
      <c r="F941" s="51" t="s">
        <v>120</v>
      </c>
      <c r="T941" s="51"/>
    </row>
    <row r="942" spans="2:20" ht="14" x14ac:dyDescent="0.3">
      <c r="B942" s="67">
        <v>44134</v>
      </c>
      <c r="C942" s="51">
        <v>347.7</v>
      </c>
      <c r="D942" s="51">
        <v>336</v>
      </c>
      <c r="E942" s="51">
        <v>11.7</v>
      </c>
      <c r="F942" s="51" t="s">
        <v>120</v>
      </c>
      <c r="T942" s="51"/>
    </row>
    <row r="943" spans="2:20" ht="14" x14ac:dyDescent="0.3">
      <c r="B943" s="67">
        <v>44135</v>
      </c>
      <c r="C943" s="51">
        <v>348.3</v>
      </c>
      <c r="D943" s="51">
        <v>338.8</v>
      </c>
      <c r="E943" s="51">
        <v>9.6</v>
      </c>
      <c r="F943" s="51" t="s">
        <v>120</v>
      </c>
      <c r="T943" s="51"/>
    </row>
    <row r="944" spans="2:20" ht="14" x14ac:dyDescent="0.3">
      <c r="B944" s="67">
        <v>44136</v>
      </c>
      <c r="C944" s="51">
        <v>350</v>
      </c>
      <c r="D944" s="51">
        <v>338.5</v>
      </c>
      <c r="E944" s="51">
        <v>11.5</v>
      </c>
      <c r="F944" s="51" t="s">
        <v>120</v>
      </c>
      <c r="T944" s="51"/>
    </row>
    <row r="945" spans="2:20" ht="14" x14ac:dyDescent="0.3">
      <c r="B945" s="67">
        <v>44137</v>
      </c>
      <c r="C945" s="51">
        <v>358.5</v>
      </c>
      <c r="D945" s="51">
        <v>347.8</v>
      </c>
      <c r="E945" s="51">
        <v>10.6</v>
      </c>
      <c r="F945" s="51" t="s">
        <v>120</v>
      </c>
      <c r="T945" s="51"/>
    </row>
    <row r="946" spans="2:20" ht="14" x14ac:dyDescent="0.3">
      <c r="B946" s="67">
        <v>44138</v>
      </c>
      <c r="C946" s="51">
        <v>348.6</v>
      </c>
      <c r="D946" s="51">
        <v>327</v>
      </c>
      <c r="E946" s="51">
        <v>21.6</v>
      </c>
      <c r="F946" s="51" t="s">
        <v>120</v>
      </c>
      <c r="T946" s="51"/>
    </row>
    <row r="947" spans="2:20" ht="14" x14ac:dyDescent="0.3">
      <c r="B947" s="67">
        <v>44139</v>
      </c>
      <c r="C947" s="51">
        <v>352.2</v>
      </c>
      <c r="D947" s="51">
        <v>336.2</v>
      </c>
      <c r="E947" s="51">
        <v>15.9</v>
      </c>
      <c r="F947" s="51" t="s">
        <v>120</v>
      </c>
      <c r="T947" s="51"/>
    </row>
    <row r="948" spans="2:20" ht="14" x14ac:dyDescent="0.3">
      <c r="B948" s="67">
        <v>44140</v>
      </c>
      <c r="C948" s="51">
        <v>348.5</v>
      </c>
      <c r="D948" s="51">
        <v>335.7</v>
      </c>
      <c r="E948" s="51">
        <v>12.8</v>
      </c>
      <c r="F948" s="51" t="s">
        <v>120</v>
      </c>
      <c r="T948" s="51"/>
    </row>
    <row r="949" spans="2:20" ht="14" x14ac:dyDescent="0.3">
      <c r="B949" s="67">
        <v>44141</v>
      </c>
      <c r="C949" s="51">
        <v>350.2</v>
      </c>
      <c r="D949" s="51">
        <v>329.9</v>
      </c>
      <c r="E949" s="51">
        <v>20.3</v>
      </c>
      <c r="F949" s="51" t="s">
        <v>120</v>
      </c>
      <c r="T949" s="51"/>
    </row>
    <row r="950" spans="2:20" ht="14" x14ac:dyDescent="0.3">
      <c r="B950" s="67">
        <v>44142</v>
      </c>
      <c r="C950" s="51">
        <v>353.5</v>
      </c>
      <c r="D950" s="51">
        <v>333.5</v>
      </c>
      <c r="E950" s="51">
        <v>20</v>
      </c>
      <c r="F950" s="51" t="s">
        <v>120</v>
      </c>
      <c r="T950" s="51"/>
    </row>
    <row r="951" spans="2:20" ht="14" x14ac:dyDescent="0.3">
      <c r="B951" s="67">
        <v>44143</v>
      </c>
      <c r="C951" s="51">
        <v>357.7</v>
      </c>
      <c r="D951" s="51">
        <v>343.7</v>
      </c>
      <c r="E951" s="51">
        <v>14</v>
      </c>
      <c r="F951" s="51" t="s">
        <v>120</v>
      </c>
      <c r="T951" s="51"/>
    </row>
    <row r="952" spans="2:20" ht="14" x14ac:dyDescent="0.3">
      <c r="B952" s="67">
        <v>44144</v>
      </c>
      <c r="C952" s="51">
        <v>353.7</v>
      </c>
      <c r="D952" s="51">
        <v>336.3</v>
      </c>
      <c r="E952" s="51">
        <v>17.399999999999999</v>
      </c>
      <c r="F952" s="51" t="s">
        <v>120</v>
      </c>
      <c r="T952" s="51"/>
    </row>
    <row r="953" spans="2:20" ht="14" x14ac:dyDescent="0.3">
      <c r="B953" s="67">
        <v>44145</v>
      </c>
      <c r="C953" s="51">
        <v>355.6</v>
      </c>
      <c r="D953" s="51">
        <v>345</v>
      </c>
      <c r="E953" s="51">
        <v>10.5</v>
      </c>
      <c r="F953" s="51" t="s">
        <v>120</v>
      </c>
      <c r="T953" s="51"/>
    </row>
    <row r="954" spans="2:20" ht="14" x14ac:dyDescent="0.3">
      <c r="B954" s="67">
        <v>44146</v>
      </c>
      <c r="C954" s="51">
        <v>355.9</v>
      </c>
      <c r="D954" s="51">
        <v>342.7</v>
      </c>
      <c r="E954" s="51">
        <v>13.2</v>
      </c>
      <c r="F954" s="51" t="s">
        <v>120</v>
      </c>
      <c r="T954" s="51"/>
    </row>
    <row r="955" spans="2:20" ht="14" x14ac:dyDescent="0.3">
      <c r="B955" s="67">
        <v>44147</v>
      </c>
      <c r="C955" s="51">
        <v>357.1</v>
      </c>
      <c r="D955" s="51">
        <v>346.1</v>
      </c>
      <c r="E955" s="51">
        <v>10.9</v>
      </c>
      <c r="F955" s="51" t="s">
        <v>120</v>
      </c>
      <c r="T955" s="51"/>
    </row>
    <row r="956" spans="2:20" ht="14" x14ac:dyDescent="0.3">
      <c r="B956" s="67">
        <v>44148</v>
      </c>
      <c r="C956" s="51">
        <v>357.9</v>
      </c>
      <c r="D956" s="51">
        <v>344.5</v>
      </c>
      <c r="E956" s="51">
        <v>13.4</v>
      </c>
      <c r="F956" s="51" t="s">
        <v>120</v>
      </c>
      <c r="T956" s="51"/>
    </row>
    <row r="957" spans="2:20" ht="14" x14ac:dyDescent="0.3">
      <c r="B957" s="67">
        <v>44149</v>
      </c>
      <c r="C957" s="51">
        <v>359.3</v>
      </c>
      <c r="D957" s="51">
        <v>348.7</v>
      </c>
      <c r="E957" s="51">
        <v>10.6</v>
      </c>
      <c r="F957" s="51" t="s">
        <v>120</v>
      </c>
      <c r="T957" s="51"/>
    </row>
    <row r="958" spans="2:20" ht="14" x14ac:dyDescent="0.3">
      <c r="B958" s="67">
        <v>44150</v>
      </c>
      <c r="C958" s="51">
        <v>363.4</v>
      </c>
      <c r="D958" s="51">
        <v>355.6</v>
      </c>
      <c r="E958" s="51">
        <v>7.8</v>
      </c>
      <c r="F958" s="51" t="s">
        <v>120</v>
      </c>
      <c r="T958" s="51"/>
    </row>
    <row r="959" spans="2:20" ht="14" x14ac:dyDescent="0.3">
      <c r="B959" s="67">
        <v>44151</v>
      </c>
      <c r="C959" s="51">
        <v>360.4</v>
      </c>
      <c r="D959" s="51">
        <v>338.9</v>
      </c>
      <c r="E959" s="51">
        <v>21.5</v>
      </c>
      <c r="F959" s="51" t="s">
        <v>120</v>
      </c>
      <c r="T959" s="51"/>
    </row>
    <row r="960" spans="2:20" ht="14" x14ac:dyDescent="0.3">
      <c r="B960" s="67">
        <v>44152</v>
      </c>
      <c r="C960" s="51">
        <v>360.5</v>
      </c>
      <c r="D960" s="51">
        <v>350.3</v>
      </c>
      <c r="E960" s="51">
        <v>10.199999999999999</v>
      </c>
      <c r="F960" s="51" t="s">
        <v>120</v>
      </c>
      <c r="T960" s="51"/>
    </row>
    <row r="961" spans="2:20" ht="14" x14ac:dyDescent="0.3">
      <c r="B961" s="67">
        <v>44153</v>
      </c>
      <c r="C961" s="51">
        <v>358</v>
      </c>
      <c r="D961" s="51">
        <v>345.9</v>
      </c>
      <c r="E961" s="51">
        <v>12.1</v>
      </c>
      <c r="F961" s="51" t="s">
        <v>120</v>
      </c>
      <c r="T961" s="51"/>
    </row>
    <row r="962" spans="2:20" ht="14" x14ac:dyDescent="0.3">
      <c r="B962" s="67">
        <v>44154</v>
      </c>
      <c r="C962" s="51">
        <v>358.5</v>
      </c>
      <c r="D962" s="51">
        <v>334.9</v>
      </c>
      <c r="E962" s="51">
        <v>23.6</v>
      </c>
      <c r="F962" s="51" t="s">
        <v>120</v>
      </c>
      <c r="T962" s="51"/>
    </row>
    <row r="963" spans="2:20" ht="14" x14ac:dyDescent="0.3">
      <c r="B963" s="67">
        <v>44155</v>
      </c>
      <c r="C963" s="51">
        <v>356.8</v>
      </c>
      <c r="D963" s="51">
        <v>334.2</v>
      </c>
      <c r="E963" s="51">
        <v>22.6</v>
      </c>
      <c r="F963" s="51" t="s">
        <v>120</v>
      </c>
      <c r="T963" s="51"/>
    </row>
    <row r="964" spans="2:20" ht="14" x14ac:dyDescent="0.3">
      <c r="B964" s="67">
        <v>44156</v>
      </c>
      <c r="C964" s="51">
        <v>358.5</v>
      </c>
      <c r="D964" s="51">
        <v>344.1</v>
      </c>
      <c r="E964" s="51">
        <v>14.4</v>
      </c>
      <c r="F964" s="51" t="s">
        <v>120</v>
      </c>
      <c r="T964" s="51"/>
    </row>
    <row r="965" spans="2:20" ht="14" x14ac:dyDescent="0.3">
      <c r="B965" s="67">
        <v>44157</v>
      </c>
      <c r="C965" s="51">
        <v>359.6</v>
      </c>
      <c r="D965" s="51">
        <v>347.6</v>
      </c>
      <c r="E965" s="51">
        <v>12</v>
      </c>
      <c r="F965" s="51" t="s">
        <v>120</v>
      </c>
      <c r="T965" s="51"/>
    </row>
    <row r="966" spans="2:20" ht="14" x14ac:dyDescent="0.3">
      <c r="B966" s="67">
        <v>44158</v>
      </c>
      <c r="C966" s="51">
        <v>358.4</v>
      </c>
      <c r="D966" s="51">
        <v>332.4</v>
      </c>
      <c r="E966" s="51">
        <v>26</v>
      </c>
      <c r="F966" s="51" t="s">
        <v>120</v>
      </c>
      <c r="T966" s="51"/>
    </row>
    <row r="967" spans="2:20" ht="14" x14ac:dyDescent="0.3">
      <c r="B967" s="67">
        <v>44159</v>
      </c>
      <c r="C967" s="51">
        <v>360.6</v>
      </c>
      <c r="D967" s="51">
        <v>347</v>
      </c>
      <c r="E967" s="51">
        <v>13.6</v>
      </c>
      <c r="F967" s="51" t="s">
        <v>120</v>
      </c>
      <c r="T967" s="51"/>
    </row>
    <row r="968" spans="2:20" ht="14" x14ac:dyDescent="0.3">
      <c r="B968" s="67">
        <v>44160</v>
      </c>
      <c r="C968" s="51">
        <v>363.1</v>
      </c>
      <c r="D968" s="51">
        <v>344.1</v>
      </c>
      <c r="E968" s="51">
        <v>18.899999999999999</v>
      </c>
      <c r="F968" s="51" t="s">
        <v>120</v>
      </c>
      <c r="T968" s="51"/>
    </row>
    <row r="969" spans="2:20" ht="14" x14ac:dyDescent="0.3">
      <c r="B969" s="67">
        <v>44161</v>
      </c>
      <c r="C969" s="51">
        <v>363.1</v>
      </c>
      <c r="D969" s="51">
        <v>335.5</v>
      </c>
      <c r="E969" s="51">
        <v>27.7</v>
      </c>
      <c r="F969" s="51" t="s">
        <v>120</v>
      </c>
      <c r="T969" s="51"/>
    </row>
    <row r="970" spans="2:20" ht="14" x14ac:dyDescent="0.3">
      <c r="B970" s="67">
        <v>44162</v>
      </c>
      <c r="C970" s="51">
        <v>363.5</v>
      </c>
      <c r="D970" s="51">
        <v>332.2</v>
      </c>
      <c r="E970" s="51">
        <v>31.3</v>
      </c>
      <c r="F970" s="51" t="s">
        <v>120</v>
      </c>
      <c r="T970" s="51"/>
    </row>
    <row r="971" spans="2:20" ht="14" x14ac:dyDescent="0.3">
      <c r="B971" s="67">
        <v>44163</v>
      </c>
      <c r="C971" s="51">
        <v>367.2</v>
      </c>
      <c r="D971" s="51">
        <v>347.6</v>
      </c>
      <c r="E971" s="51">
        <v>19.600000000000001</v>
      </c>
      <c r="F971" s="51" t="s">
        <v>120</v>
      </c>
      <c r="T971" s="51"/>
    </row>
    <row r="972" spans="2:20" ht="14" x14ac:dyDescent="0.3">
      <c r="B972" s="67">
        <v>44164</v>
      </c>
      <c r="C972" s="51">
        <v>371.9</v>
      </c>
      <c r="D972" s="51">
        <v>349.4</v>
      </c>
      <c r="E972" s="51">
        <v>22.5</v>
      </c>
      <c r="F972" s="51" t="s">
        <v>120</v>
      </c>
      <c r="T972" s="51"/>
    </row>
    <row r="973" spans="2:20" ht="14" x14ac:dyDescent="0.3">
      <c r="B973" s="67">
        <v>44165</v>
      </c>
      <c r="C973" s="51">
        <v>367.1</v>
      </c>
      <c r="D973" s="51">
        <v>342.2</v>
      </c>
      <c r="E973" s="51">
        <v>25</v>
      </c>
      <c r="F973" s="51" t="s">
        <v>120</v>
      </c>
      <c r="T973" s="51"/>
    </row>
    <row r="974" spans="2:20" ht="14" x14ac:dyDescent="0.3">
      <c r="B974" s="67">
        <v>44166</v>
      </c>
      <c r="C974" s="51">
        <v>363.5</v>
      </c>
      <c r="D974" s="51">
        <v>337.9</v>
      </c>
      <c r="E974" s="51">
        <v>25.6</v>
      </c>
      <c r="F974" s="51" t="s">
        <v>120</v>
      </c>
      <c r="T974" s="51"/>
    </row>
    <row r="975" spans="2:20" ht="14" x14ac:dyDescent="0.3">
      <c r="B975" s="67">
        <v>44167</v>
      </c>
      <c r="C975" s="51">
        <v>364.1</v>
      </c>
      <c r="D975" s="51">
        <v>344.2</v>
      </c>
      <c r="E975" s="51">
        <v>19.899999999999999</v>
      </c>
      <c r="F975" s="51" t="s">
        <v>120</v>
      </c>
      <c r="T975" s="51"/>
    </row>
    <row r="976" spans="2:20" ht="14" x14ac:dyDescent="0.3">
      <c r="B976" s="67">
        <v>44168</v>
      </c>
      <c r="C976" s="51">
        <v>366.7</v>
      </c>
      <c r="D976" s="51">
        <v>339.1</v>
      </c>
      <c r="E976" s="51">
        <v>27.6</v>
      </c>
      <c r="F976" s="51" t="s">
        <v>120</v>
      </c>
      <c r="T976" s="51"/>
    </row>
    <row r="977" spans="2:20" ht="14" x14ac:dyDescent="0.3">
      <c r="B977" s="67">
        <v>44169</v>
      </c>
      <c r="C977" s="51">
        <v>367.7</v>
      </c>
      <c r="D977" s="51">
        <v>339.5</v>
      </c>
      <c r="E977" s="51">
        <v>28.3</v>
      </c>
      <c r="F977" s="51" t="s">
        <v>120</v>
      </c>
      <c r="T977" s="51"/>
    </row>
    <row r="978" spans="2:20" ht="14" x14ac:dyDescent="0.3">
      <c r="B978" s="67">
        <v>44170</v>
      </c>
      <c r="C978" s="51">
        <v>368.7</v>
      </c>
      <c r="D978" s="51">
        <v>355.4</v>
      </c>
      <c r="E978" s="51">
        <v>13.3</v>
      </c>
      <c r="F978" s="51" t="s">
        <v>120</v>
      </c>
      <c r="T978" s="51"/>
    </row>
    <row r="979" spans="2:20" ht="14" x14ac:dyDescent="0.3">
      <c r="B979" s="67">
        <v>44171</v>
      </c>
      <c r="C979" s="51">
        <v>369.7</v>
      </c>
      <c r="D979" s="51">
        <v>345.3</v>
      </c>
      <c r="E979" s="51">
        <v>24.5</v>
      </c>
      <c r="F979" s="51" t="s">
        <v>120</v>
      </c>
      <c r="T979" s="51"/>
    </row>
    <row r="980" spans="2:20" ht="14" x14ac:dyDescent="0.3">
      <c r="B980" s="67">
        <v>44172</v>
      </c>
      <c r="C980" s="51">
        <v>366.8</v>
      </c>
      <c r="D980" s="51">
        <v>332.4</v>
      </c>
      <c r="E980" s="51">
        <v>34.4</v>
      </c>
      <c r="F980" s="51" t="s">
        <v>120</v>
      </c>
      <c r="T980" s="51"/>
    </row>
    <row r="981" spans="2:20" ht="14" x14ac:dyDescent="0.3">
      <c r="B981" s="67">
        <v>44173</v>
      </c>
      <c r="C981" s="51">
        <v>367.7</v>
      </c>
      <c r="D981" s="51">
        <v>340.1</v>
      </c>
      <c r="E981" s="51">
        <v>27.6</v>
      </c>
      <c r="F981" s="51" t="s">
        <v>120</v>
      </c>
      <c r="T981" s="51"/>
    </row>
    <row r="982" spans="2:20" ht="14" x14ac:dyDescent="0.3">
      <c r="B982" s="67">
        <v>44174</v>
      </c>
      <c r="C982" s="51">
        <v>364.6</v>
      </c>
      <c r="D982" s="51">
        <v>335</v>
      </c>
      <c r="E982" s="51">
        <v>29.6</v>
      </c>
      <c r="F982" s="51" t="s">
        <v>120</v>
      </c>
      <c r="T982" s="51"/>
    </row>
    <row r="983" spans="2:20" ht="14" x14ac:dyDescent="0.3">
      <c r="B983" s="67">
        <v>44175</v>
      </c>
      <c r="C983" s="51">
        <v>364.7</v>
      </c>
      <c r="D983" s="51">
        <v>342.9</v>
      </c>
      <c r="E983" s="51">
        <v>21.8</v>
      </c>
      <c r="F983" s="51" t="s">
        <v>120</v>
      </c>
      <c r="T983" s="51"/>
    </row>
    <row r="984" spans="2:20" ht="14" x14ac:dyDescent="0.3">
      <c r="B984" s="67">
        <v>44176</v>
      </c>
      <c r="C984" s="51">
        <v>364.3</v>
      </c>
      <c r="D984" s="51">
        <v>345.8</v>
      </c>
      <c r="E984" s="51">
        <v>18.5</v>
      </c>
      <c r="F984" s="51" t="s">
        <v>120</v>
      </c>
      <c r="T984" s="51"/>
    </row>
    <row r="985" spans="2:20" ht="14" x14ac:dyDescent="0.3">
      <c r="B985" s="67">
        <v>44177</v>
      </c>
      <c r="C985" s="51">
        <v>362.9</v>
      </c>
      <c r="D985" s="51">
        <v>347.6</v>
      </c>
      <c r="E985" s="51">
        <v>15.3</v>
      </c>
      <c r="F985" s="51" t="s">
        <v>120</v>
      </c>
      <c r="T985" s="51"/>
    </row>
    <row r="986" spans="2:20" ht="14" x14ac:dyDescent="0.3">
      <c r="B986" s="67">
        <v>44178</v>
      </c>
      <c r="C986" s="51">
        <v>362.1</v>
      </c>
      <c r="D986" s="51">
        <v>345.5</v>
      </c>
      <c r="E986" s="51">
        <v>16.600000000000001</v>
      </c>
      <c r="F986" s="51" t="s">
        <v>120</v>
      </c>
      <c r="T986" s="51"/>
    </row>
    <row r="987" spans="2:20" ht="14" x14ac:dyDescent="0.3">
      <c r="B987" s="67">
        <v>44179</v>
      </c>
      <c r="C987" s="51">
        <v>363.6</v>
      </c>
      <c r="D987" s="51">
        <v>348.9</v>
      </c>
      <c r="E987" s="51">
        <v>14.7</v>
      </c>
      <c r="F987" s="51" t="s">
        <v>120</v>
      </c>
      <c r="T987" s="51"/>
    </row>
    <row r="988" spans="2:20" ht="14" x14ac:dyDescent="0.3">
      <c r="B988" s="67">
        <v>44180</v>
      </c>
      <c r="C988" s="51">
        <v>364.4</v>
      </c>
      <c r="D988" s="51">
        <v>344.9</v>
      </c>
      <c r="E988" s="51">
        <v>19.5</v>
      </c>
      <c r="F988" s="51" t="s">
        <v>120</v>
      </c>
      <c r="T988" s="51"/>
    </row>
    <row r="989" spans="2:20" ht="14" x14ac:dyDescent="0.3">
      <c r="B989" s="67">
        <v>44181</v>
      </c>
      <c r="C989" s="51">
        <v>363.5</v>
      </c>
      <c r="D989" s="51">
        <v>340.9</v>
      </c>
      <c r="E989" s="51">
        <v>22.6</v>
      </c>
      <c r="F989" s="51" t="s">
        <v>120</v>
      </c>
      <c r="T989" s="51"/>
    </row>
    <row r="990" spans="2:20" ht="14" x14ac:dyDescent="0.3">
      <c r="B990" s="67">
        <v>44182</v>
      </c>
      <c r="C990" s="51">
        <v>362</v>
      </c>
      <c r="D990" s="51">
        <v>336.1</v>
      </c>
      <c r="E990" s="51">
        <v>26</v>
      </c>
      <c r="F990" s="51" t="s">
        <v>120</v>
      </c>
      <c r="T990" s="51"/>
    </row>
    <row r="991" spans="2:20" ht="14" x14ac:dyDescent="0.3">
      <c r="B991" s="67">
        <v>44183</v>
      </c>
      <c r="C991" s="51">
        <v>368.3</v>
      </c>
      <c r="D991" s="51">
        <v>351.1</v>
      </c>
      <c r="E991" s="51">
        <v>17.3</v>
      </c>
      <c r="F991" s="51" t="s">
        <v>120</v>
      </c>
      <c r="T991" s="51"/>
    </row>
    <row r="992" spans="2:20" ht="14" x14ac:dyDescent="0.3">
      <c r="B992" s="67">
        <v>44184</v>
      </c>
      <c r="C992" s="51">
        <v>360.6</v>
      </c>
      <c r="D992" s="51">
        <v>350</v>
      </c>
      <c r="E992" s="51">
        <v>10.6</v>
      </c>
      <c r="F992" s="51" t="s">
        <v>120</v>
      </c>
      <c r="T992" s="51"/>
    </row>
    <row r="993" spans="2:20" ht="14" x14ac:dyDescent="0.3">
      <c r="B993" s="67">
        <v>44185</v>
      </c>
      <c r="C993" s="51">
        <v>362.5</v>
      </c>
      <c r="D993" s="51">
        <v>338</v>
      </c>
      <c r="E993" s="51">
        <v>24.5</v>
      </c>
      <c r="F993" s="51" t="s">
        <v>120</v>
      </c>
      <c r="T993" s="51"/>
    </row>
    <row r="994" spans="2:20" ht="14" x14ac:dyDescent="0.3">
      <c r="B994" s="67">
        <v>44186</v>
      </c>
      <c r="C994" s="51">
        <v>365.2</v>
      </c>
      <c r="D994" s="51">
        <v>340.2</v>
      </c>
      <c r="E994" s="51">
        <v>25</v>
      </c>
      <c r="F994" s="51" t="s">
        <v>120</v>
      </c>
      <c r="T994" s="51"/>
    </row>
    <row r="995" spans="2:20" ht="14" x14ac:dyDescent="0.3">
      <c r="B995" s="67">
        <v>44187</v>
      </c>
      <c r="C995" s="51">
        <v>367</v>
      </c>
      <c r="D995" s="51">
        <v>348.4</v>
      </c>
      <c r="E995" s="51">
        <v>18.600000000000001</v>
      </c>
      <c r="F995" s="51" t="s">
        <v>120</v>
      </c>
      <c r="T995" s="51"/>
    </row>
    <row r="996" spans="2:20" ht="14" x14ac:dyDescent="0.3">
      <c r="B996" s="67">
        <v>44188</v>
      </c>
      <c r="C996" s="51">
        <v>372.2</v>
      </c>
      <c r="D996" s="51">
        <v>359.8</v>
      </c>
      <c r="E996" s="51">
        <v>12.4</v>
      </c>
      <c r="F996" s="51" t="s">
        <v>120</v>
      </c>
      <c r="T996" s="51"/>
    </row>
    <row r="997" spans="2:20" ht="14" x14ac:dyDescent="0.3">
      <c r="B997" s="67">
        <v>44189</v>
      </c>
      <c r="C997" s="51">
        <v>373.7</v>
      </c>
      <c r="D997" s="51">
        <v>350.3</v>
      </c>
      <c r="E997" s="51">
        <v>23.4</v>
      </c>
      <c r="F997" s="51" t="s">
        <v>120</v>
      </c>
      <c r="T997" s="51"/>
    </row>
    <row r="998" spans="2:20" ht="14" x14ac:dyDescent="0.3">
      <c r="B998" s="67">
        <v>44190</v>
      </c>
      <c r="C998" s="51">
        <v>368.1</v>
      </c>
      <c r="D998" s="51">
        <v>338.9</v>
      </c>
      <c r="E998" s="51">
        <v>29.2</v>
      </c>
      <c r="F998" s="51" t="s">
        <v>120</v>
      </c>
      <c r="T998" s="51"/>
    </row>
    <row r="999" spans="2:20" ht="14" x14ac:dyDescent="0.3">
      <c r="B999" s="67">
        <v>44191</v>
      </c>
      <c r="C999" s="51">
        <v>366.9</v>
      </c>
      <c r="D999" s="51">
        <v>354.4</v>
      </c>
      <c r="E999" s="51">
        <v>12.5</v>
      </c>
      <c r="F999" s="51" t="s">
        <v>120</v>
      </c>
      <c r="T999" s="51"/>
    </row>
    <row r="1000" spans="2:20" ht="14" x14ac:dyDescent="0.3">
      <c r="B1000" s="67">
        <v>44192</v>
      </c>
      <c r="C1000" s="51">
        <v>371.5</v>
      </c>
      <c r="D1000" s="51">
        <v>354.3</v>
      </c>
      <c r="E1000" s="51">
        <v>17.2</v>
      </c>
      <c r="F1000" s="51" t="s">
        <v>120</v>
      </c>
      <c r="T1000" s="51"/>
    </row>
    <row r="1001" spans="2:20" ht="14" x14ac:dyDescent="0.3">
      <c r="B1001" s="67">
        <v>44193</v>
      </c>
      <c r="C1001" s="51">
        <v>372.1</v>
      </c>
      <c r="D1001" s="51">
        <v>341.8</v>
      </c>
      <c r="E1001" s="51">
        <v>30.2</v>
      </c>
      <c r="F1001" s="51" t="s">
        <v>120</v>
      </c>
      <c r="T1001" s="51"/>
    </row>
    <row r="1002" spans="2:20" ht="14" x14ac:dyDescent="0.3">
      <c r="B1002" s="67">
        <v>44194</v>
      </c>
      <c r="C1002" s="51">
        <v>370.3</v>
      </c>
      <c r="D1002" s="51">
        <v>335</v>
      </c>
      <c r="E1002" s="51">
        <v>35.299999999999997</v>
      </c>
      <c r="F1002" s="51" t="s">
        <v>120</v>
      </c>
      <c r="T1002" s="51"/>
    </row>
    <row r="1003" spans="2:20" ht="14" x14ac:dyDescent="0.3">
      <c r="B1003" s="67">
        <v>44195</v>
      </c>
      <c r="C1003" s="51">
        <v>370.8</v>
      </c>
      <c r="D1003" s="51">
        <v>344.2</v>
      </c>
      <c r="E1003" s="51">
        <v>26.5</v>
      </c>
      <c r="F1003" s="51" t="s">
        <v>120</v>
      </c>
      <c r="T1003" s="51"/>
    </row>
    <row r="1004" spans="2:20" ht="14" x14ac:dyDescent="0.3">
      <c r="B1004" s="67">
        <v>44196</v>
      </c>
      <c r="C1004" s="51">
        <v>368.4</v>
      </c>
      <c r="D1004" s="51">
        <v>339.8</v>
      </c>
      <c r="E1004" s="51">
        <v>28.6</v>
      </c>
      <c r="F1004" s="51" t="s">
        <v>120</v>
      </c>
      <c r="T1004" s="51"/>
    </row>
    <row r="1005" spans="2:20" ht="14" x14ac:dyDescent="0.3">
      <c r="B1005" s="67">
        <v>44197</v>
      </c>
      <c r="C1005" s="51">
        <v>369.2</v>
      </c>
      <c r="D1005" s="51">
        <v>340.5</v>
      </c>
      <c r="E1005" s="51">
        <v>28.7</v>
      </c>
      <c r="F1005" s="51" t="s">
        <v>120</v>
      </c>
      <c r="T1005" s="51"/>
    </row>
    <row r="1006" spans="2:20" ht="14" x14ac:dyDescent="0.3">
      <c r="B1006" s="67">
        <v>44198</v>
      </c>
      <c r="C1006" s="51">
        <v>370.2</v>
      </c>
      <c r="D1006" s="51">
        <v>345.9</v>
      </c>
      <c r="E1006" s="51">
        <v>24.3</v>
      </c>
      <c r="F1006" s="51" t="s">
        <v>120</v>
      </c>
      <c r="T1006" s="51"/>
    </row>
    <row r="1007" spans="2:20" ht="14" x14ac:dyDescent="0.3">
      <c r="B1007" s="67">
        <v>44199</v>
      </c>
      <c r="C1007" s="51">
        <v>373.1</v>
      </c>
      <c r="D1007" s="51">
        <v>350.7</v>
      </c>
      <c r="E1007" s="51">
        <v>22.4</v>
      </c>
      <c r="F1007" s="51" t="s">
        <v>120</v>
      </c>
      <c r="T1007" s="51"/>
    </row>
    <row r="1008" spans="2:20" ht="14" x14ac:dyDescent="0.3">
      <c r="B1008" s="67">
        <v>44200</v>
      </c>
      <c r="C1008" s="51">
        <v>371.7</v>
      </c>
      <c r="D1008" s="51">
        <v>338.6</v>
      </c>
      <c r="E1008" s="51">
        <v>33.1</v>
      </c>
      <c r="F1008" s="51" t="s">
        <v>120</v>
      </c>
      <c r="T1008" s="51"/>
    </row>
    <row r="1009" spans="2:20" ht="14" x14ac:dyDescent="0.3">
      <c r="B1009" s="67">
        <v>44201</v>
      </c>
      <c r="C1009" s="51">
        <v>374.5</v>
      </c>
      <c r="D1009" s="51">
        <v>346.1</v>
      </c>
      <c r="E1009" s="51">
        <v>28.4</v>
      </c>
      <c r="F1009" s="51" t="s">
        <v>120</v>
      </c>
      <c r="T1009" s="51"/>
    </row>
    <row r="1010" spans="2:20" ht="14" x14ac:dyDescent="0.3">
      <c r="B1010" s="67">
        <v>44202</v>
      </c>
      <c r="C1010" s="51">
        <v>372.9</v>
      </c>
      <c r="D1010" s="51">
        <v>341.9</v>
      </c>
      <c r="E1010" s="51">
        <v>31</v>
      </c>
      <c r="F1010" s="51" t="s">
        <v>120</v>
      </c>
      <c r="T1010" s="51"/>
    </row>
    <row r="1011" spans="2:20" ht="14" x14ac:dyDescent="0.3">
      <c r="B1011" s="67">
        <v>44203</v>
      </c>
      <c r="C1011" s="51">
        <v>369.5</v>
      </c>
      <c r="D1011" s="51">
        <v>339.2</v>
      </c>
      <c r="E1011" s="51">
        <v>30.3</v>
      </c>
      <c r="F1011" s="51" t="s">
        <v>120</v>
      </c>
      <c r="T1011" s="51"/>
    </row>
    <row r="1012" spans="2:20" ht="14" x14ac:dyDescent="0.3">
      <c r="B1012" s="67">
        <v>44204</v>
      </c>
      <c r="C1012" s="51">
        <v>368.3</v>
      </c>
      <c r="D1012" s="51">
        <v>342.7</v>
      </c>
      <c r="E1012" s="51">
        <v>25.6</v>
      </c>
      <c r="F1012" s="51" t="s">
        <v>120</v>
      </c>
      <c r="T1012" s="51"/>
    </row>
    <row r="1013" spans="2:20" ht="14" x14ac:dyDescent="0.3">
      <c r="B1013" s="67">
        <v>44205</v>
      </c>
      <c r="C1013" s="51">
        <v>368.7</v>
      </c>
      <c r="D1013" s="51">
        <v>343.5</v>
      </c>
      <c r="E1013" s="51">
        <v>25.2</v>
      </c>
      <c r="F1013" s="51" t="s">
        <v>120</v>
      </c>
      <c r="T1013" s="51"/>
    </row>
    <row r="1014" spans="2:20" ht="14" x14ac:dyDescent="0.3">
      <c r="B1014" s="67">
        <v>44206</v>
      </c>
      <c r="C1014" s="51">
        <v>368.4</v>
      </c>
      <c r="D1014" s="51">
        <v>349.6</v>
      </c>
      <c r="E1014" s="51">
        <v>18.899999999999999</v>
      </c>
      <c r="F1014" s="51" t="s">
        <v>120</v>
      </c>
      <c r="T1014" s="51"/>
    </row>
    <row r="1015" spans="2:20" ht="14" x14ac:dyDescent="0.3">
      <c r="B1015" s="67">
        <v>44207</v>
      </c>
      <c r="C1015" s="51">
        <v>367.3</v>
      </c>
      <c r="D1015" s="51">
        <v>346.8</v>
      </c>
      <c r="E1015" s="51">
        <v>20.5</v>
      </c>
      <c r="F1015" s="51" t="s">
        <v>120</v>
      </c>
      <c r="T1015" s="51"/>
    </row>
    <row r="1016" spans="2:20" ht="14" x14ac:dyDescent="0.3">
      <c r="B1016" s="67">
        <v>44208</v>
      </c>
      <c r="C1016" s="51">
        <v>370.8</v>
      </c>
      <c r="D1016" s="51">
        <v>342.1</v>
      </c>
      <c r="E1016" s="51">
        <v>28.6</v>
      </c>
      <c r="F1016" s="51" t="s">
        <v>120</v>
      </c>
      <c r="T1016" s="51"/>
    </row>
    <row r="1017" spans="2:20" ht="14" x14ac:dyDescent="0.3">
      <c r="B1017" s="67">
        <v>44209</v>
      </c>
      <c r="C1017" s="51">
        <v>368.8</v>
      </c>
      <c r="D1017" s="51">
        <v>338.6</v>
      </c>
      <c r="E1017" s="51">
        <v>30.2</v>
      </c>
      <c r="F1017" s="51" t="s">
        <v>120</v>
      </c>
      <c r="T1017" s="51"/>
    </row>
    <row r="1018" spans="2:20" ht="14" x14ac:dyDescent="0.3">
      <c r="B1018" s="67">
        <v>44210</v>
      </c>
      <c r="C1018" s="51">
        <v>369.6</v>
      </c>
      <c r="D1018" s="51">
        <v>355.1</v>
      </c>
      <c r="E1018" s="51">
        <v>14.5</v>
      </c>
      <c r="F1018" s="51" t="s">
        <v>120</v>
      </c>
      <c r="T1018" s="51"/>
    </row>
    <row r="1019" spans="2:20" ht="14" x14ac:dyDescent="0.3">
      <c r="B1019" s="67">
        <v>44211</v>
      </c>
      <c r="C1019" s="51">
        <v>368.5</v>
      </c>
      <c r="D1019" s="51">
        <v>344.5</v>
      </c>
      <c r="E1019" s="51">
        <v>24</v>
      </c>
      <c r="F1019" s="51" t="s">
        <v>120</v>
      </c>
      <c r="T1019" s="51"/>
    </row>
    <row r="1020" spans="2:20" ht="14" x14ac:dyDescent="0.3">
      <c r="B1020" s="67">
        <v>44212</v>
      </c>
      <c r="C1020" s="51">
        <v>369.9</v>
      </c>
      <c r="D1020" s="51">
        <v>350.8</v>
      </c>
      <c r="E1020" s="51">
        <v>19.2</v>
      </c>
      <c r="F1020" s="51" t="s">
        <v>120</v>
      </c>
      <c r="T1020" s="51"/>
    </row>
    <row r="1021" spans="2:20" ht="14" x14ac:dyDescent="0.3">
      <c r="B1021" s="67">
        <v>44213</v>
      </c>
      <c r="C1021" s="51">
        <v>374.6</v>
      </c>
      <c r="D1021" s="51">
        <v>355.6</v>
      </c>
      <c r="E1021" s="51">
        <v>19</v>
      </c>
      <c r="F1021" s="51" t="s">
        <v>120</v>
      </c>
      <c r="T1021" s="51"/>
    </row>
    <row r="1022" spans="2:20" ht="14" x14ac:dyDescent="0.3">
      <c r="B1022" s="67">
        <v>44214</v>
      </c>
      <c r="C1022" s="51">
        <v>369.4</v>
      </c>
      <c r="D1022" s="51">
        <v>342.5</v>
      </c>
      <c r="E1022" s="51">
        <v>26.9</v>
      </c>
      <c r="F1022" s="51" t="s">
        <v>120</v>
      </c>
      <c r="T1022" s="51"/>
    </row>
    <row r="1023" spans="2:20" ht="14" x14ac:dyDescent="0.3">
      <c r="B1023" s="67">
        <v>44215</v>
      </c>
      <c r="C1023" s="51">
        <v>369.7</v>
      </c>
      <c r="D1023" s="51">
        <v>349</v>
      </c>
      <c r="E1023" s="51">
        <v>20.7</v>
      </c>
      <c r="F1023" s="51" t="s">
        <v>120</v>
      </c>
      <c r="T1023" s="51"/>
    </row>
    <row r="1024" spans="2:20" ht="14" x14ac:dyDescent="0.3">
      <c r="B1024" s="67">
        <v>44216</v>
      </c>
      <c r="C1024" s="51">
        <v>369.2</v>
      </c>
      <c r="D1024" s="51">
        <v>338.3</v>
      </c>
      <c r="E1024" s="51">
        <v>30.9</v>
      </c>
      <c r="F1024" s="51" t="s">
        <v>120</v>
      </c>
      <c r="T1024" s="51"/>
    </row>
    <row r="1025" spans="2:20" ht="14" x14ac:dyDescent="0.3">
      <c r="B1025" s="67">
        <v>44217</v>
      </c>
      <c r="C1025" s="51">
        <v>366.2</v>
      </c>
      <c r="D1025" s="51">
        <v>336.1</v>
      </c>
      <c r="E1025" s="51">
        <v>30</v>
      </c>
      <c r="F1025" s="51" t="s">
        <v>120</v>
      </c>
      <c r="T1025" s="51"/>
    </row>
    <row r="1026" spans="2:20" ht="14" x14ac:dyDescent="0.3">
      <c r="B1026" s="67">
        <v>44218</v>
      </c>
      <c r="C1026" s="51">
        <v>364.3</v>
      </c>
      <c r="D1026" s="51">
        <v>339.6</v>
      </c>
      <c r="E1026" s="51">
        <v>24.7</v>
      </c>
      <c r="F1026" s="51" t="s">
        <v>120</v>
      </c>
      <c r="T1026" s="51"/>
    </row>
    <row r="1027" spans="2:20" ht="14" x14ac:dyDescent="0.3">
      <c r="B1027" s="67">
        <v>44219</v>
      </c>
      <c r="C1027" s="51">
        <v>369.5</v>
      </c>
      <c r="D1027" s="51">
        <v>349.9</v>
      </c>
      <c r="E1027" s="51">
        <v>19.600000000000001</v>
      </c>
      <c r="F1027" s="51" t="s">
        <v>120</v>
      </c>
      <c r="T1027" s="51"/>
    </row>
    <row r="1028" spans="2:20" ht="14" x14ac:dyDescent="0.3">
      <c r="B1028" s="67">
        <v>44220</v>
      </c>
      <c r="C1028" s="51">
        <v>368.7</v>
      </c>
      <c r="D1028" s="51">
        <v>343.6</v>
      </c>
      <c r="E1028" s="51">
        <v>25.2</v>
      </c>
      <c r="F1028" s="51" t="s">
        <v>120</v>
      </c>
      <c r="T1028" s="51"/>
    </row>
    <row r="1029" spans="2:20" ht="14" x14ac:dyDescent="0.3">
      <c r="B1029" s="67">
        <v>44221</v>
      </c>
      <c r="C1029" s="51">
        <v>366.9</v>
      </c>
      <c r="D1029" s="51">
        <v>341.2</v>
      </c>
      <c r="E1029" s="51">
        <v>25.7</v>
      </c>
      <c r="F1029" s="51" t="s">
        <v>120</v>
      </c>
      <c r="T1029" s="51"/>
    </row>
    <row r="1030" spans="2:20" ht="14" x14ac:dyDescent="0.3">
      <c r="B1030" s="67">
        <v>44222</v>
      </c>
      <c r="C1030" s="51">
        <v>368</v>
      </c>
      <c r="D1030" s="51">
        <v>336.7</v>
      </c>
      <c r="E1030" s="51">
        <v>31.3</v>
      </c>
      <c r="F1030" s="51" t="s">
        <v>120</v>
      </c>
      <c r="T1030" s="51"/>
    </row>
    <row r="1031" spans="2:20" ht="14" x14ac:dyDescent="0.3">
      <c r="B1031" s="67">
        <v>44223</v>
      </c>
      <c r="C1031" s="51">
        <v>368.2</v>
      </c>
      <c r="D1031" s="51">
        <v>342.8</v>
      </c>
      <c r="E1031" s="51">
        <v>25.4</v>
      </c>
      <c r="F1031" s="51" t="s">
        <v>120</v>
      </c>
      <c r="T1031" s="51"/>
    </row>
    <row r="1032" spans="2:20" ht="14" x14ac:dyDescent="0.3">
      <c r="B1032" s="67">
        <v>44224</v>
      </c>
      <c r="C1032" s="51">
        <v>373</v>
      </c>
      <c r="D1032" s="51">
        <v>349.1</v>
      </c>
      <c r="E1032" s="51">
        <v>23.8</v>
      </c>
      <c r="F1032" s="51" t="s">
        <v>120</v>
      </c>
      <c r="T1032" s="51"/>
    </row>
    <row r="1033" spans="2:20" ht="14" x14ac:dyDescent="0.3">
      <c r="B1033" s="67">
        <v>44225</v>
      </c>
      <c r="C1033" s="51">
        <v>370.3</v>
      </c>
      <c r="D1033" s="51">
        <v>350.8</v>
      </c>
      <c r="E1033" s="51">
        <v>19.5</v>
      </c>
      <c r="F1033" s="51" t="s">
        <v>120</v>
      </c>
      <c r="T1033" s="51"/>
    </row>
    <row r="1034" spans="2:20" ht="14" x14ac:dyDescent="0.3">
      <c r="B1034" s="67">
        <v>44226</v>
      </c>
      <c r="C1034" s="51">
        <v>374.2</v>
      </c>
      <c r="D1034" s="51">
        <v>357.4</v>
      </c>
      <c r="E1034" s="51">
        <v>16.8</v>
      </c>
      <c r="F1034" s="51" t="s">
        <v>120</v>
      </c>
      <c r="T1034" s="51"/>
    </row>
    <row r="1035" spans="2:20" ht="14" x14ac:dyDescent="0.3">
      <c r="B1035" s="67">
        <v>44227</v>
      </c>
      <c r="C1035" s="51">
        <v>365.2</v>
      </c>
      <c r="D1035" s="51">
        <v>345.1</v>
      </c>
      <c r="E1035" s="51">
        <v>20.100000000000001</v>
      </c>
      <c r="F1035" s="51" t="s">
        <v>120</v>
      </c>
      <c r="T1035" s="51"/>
    </row>
    <row r="1036" spans="2:20" ht="14" x14ac:dyDescent="0.3">
      <c r="B1036" s="67">
        <v>44228</v>
      </c>
      <c r="C1036" s="51">
        <v>361</v>
      </c>
      <c r="D1036" s="51">
        <v>331.8</v>
      </c>
      <c r="E1036" s="51">
        <v>29.2</v>
      </c>
      <c r="F1036" s="51" t="s">
        <v>120</v>
      </c>
      <c r="T1036" s="51"/>
    </row>
    <row r="1037" spans="2:20" ht="14" x14ac:dyDescent="0.3">
      <c r="B1037" s="67">
        <v>44229</v>
      </c>
      <c r="C1037" s="51">
        <v>363.5</v>
      </c>
      <c r="D1037" s="51">
        <v>336.2</v>
      </c>
      <c r="E1037" s="51">
        <v>27.3</v>
      </c>
      <c r="F1037" s="51" t="s">
        <v>120</v>
      </c>
      <c r="T1037" s="51"/>
    </row>
    <row r="1038" spans="2:20" ht="14" x14ac:dyDescent="0.3">
      <c r="B1038" s="67">
        <v>44230</v>
      </c>
      <c r="C1038" s="51">
        <v>362.3</v>
      </c>
      <c r="D1038" s="51">
        <v>343</v>
      </c>
      <c r="E1038" s="51">
        <v>19.3</v>
      </c>
      <c r="F1038" s="51" t="s">
        <v>120</v>
      </c>
      <c r="T1038" s="51"/>
    </row>
    <row r="1039" spans="2:20" ht="14" x14ac:dyDescent="0.3">
      <c r="B1039" s="67">
        <v>44231</v>
      </c>
      <c r="C1039" s="51">
        <v>361.9</v>
      </c>
      <c r="D1039" s="51">
        <v>326.5</v>
      </c>
      <c r="E1039" s="51">
        <v>35.4</v>
      </c>
      <c r="F1039" s="51" t="s">
        <v>120</v>
      </c>
      <c r="T1039" s="51"/>
    </row>
    <row r="1040" spans="2:20" ht="14" x14ac:dyDescent="0.3">
      <c r="B1040" s="67">
        <v>44232</v>
      </c>
      <c r="C1040" s="51">
        <v>363.6</v>
      </c>
      <c r="D1040" s="51">
        <v>341.4</v>
      </c>
      <c r="E1040" s="51">
        <v>22.1</v>
      </c>
      <c r="F1040" s="51" t="s">
        <v>120</v>
      </c>
      <c r="T1040" s="51"/>
    </row>
    <row r="1041" spans="2:20" ht="14" x14ac:dyDescent="0.3">
      <c r="B1041" s="67">
        <v>44233</v>
      </c>
      <c r="C1041" s="51">
        <v>367.5</v>
      </c>
      <c r="D1041" s="51">
        <v>346.2</v>
      </c>
      <c r="E1041" s="51">
        <v>21.3</v>
      </c>
      <c r="F1041" s="51" t="s">
        <v>120</v>
      </c>
      <c r="T1041" s="51"/>
    </row>
    <row r="1042" spans="2:20" ht="14" x14ac:dyDescent="0.3">
      <c r="B1042" s="67">
        <v>44234</v>
      </c>
      <c r="C1042" s="51">
        <v>365.2</v>
      </c>
      <c r="D1042" s="51">
        <v>342.3</v>
      </c>
      <c r="E1042" s="51">
        <v>22.8</v>
      </c>
      <c r="F1042" s="51" t="s">
        <v>120</v>
      </c>
      <c r="T1042" s="51"/>
    </row>
    <row r="1043" spans="2:20" ht="14" x14ac:dyDescent="0.3">
      <c r="B1043" s="67">
        <v>44235</v>
      </c>
      <c r="C1043" s="51">
        <v>359.7</v>
      </c>
      <c r="D1043" s="51">
        <v>336.7</v>
      </c>
      <c r="E1043" s="51">
        <v>23</v>
      </c>
      <c r="F1043" s="51" t="s">
        <v>120</v>
      </c>
      <c r="T1043" s="51"/>
    </row>
    <row r="1044" spans="2:20" ht="14" x14ac:dyDescent="0.3">
      <c r="B1044" s="67">
        <v>44236</v>
      </c>
      <c r="C1044" s="51">
        <v>363.3</v>
      </c>
      <c r="D1044" s="51">
        <v>333.5</v>
      </c>
      <c r="E1044" s="51">
        <v>29.8</v>
      </c>
      <c r="F1044" s="51" t="s">
        <v>120</v>
      </c>
      <c r="T1044" s="51"/>
    </row>
    <row r="1045" spans="2:20" ht="14" x14ac:dyDescent="0.3">
      <c r="B1045" s="67">
        <v>44237</v>
      </c>
      <c r="C1045" s="51">
        <v>362.9</v>
      </c>
      <c r="D1045" s="51">
        <v>341</v>
      </c>
      <c r="E1045" s="51">
        <v>21.8</v>
      </c>
      <c r="F1045" s="51" t="s">
        <v>120</v>
      </c>
      <c r="T1045" s="51"/>
    </row>
    <row r="1046" spans="2:20" ht="14" x14ac:dyDescent="0.3">
      <c r="B1046" s="67">
        <v>44238</v>
      </c>
      <c r="C1046" s="51">
        <v>359.5</v>
      </c>
      <c r="D1046" s="51">
        <v>336.5</v>
      </c>
      <c r="E1046" s="51">
        <v>23</v>
      </c>
      <c r="F1046" s="51" t="s">
        <v>120</v>
      </c>
      <c r="T1046" s="51"/>
    </row>
    <row r="1047" spans="2:20" ht="14" x14ac:dyDescent="0.3">
      <c r="B1047" s="67">
        <v>44239</v>
      </c>
      <c r="C1047" s="51">
        <v>358.3</v>
      </c>
      <c r="D1047" s="51">
        <v>334</v>
      </c>
      <c r="E1047" s="51">
        <v>24.3</v>
      </c>
      <c r="F1047" s="51" t="s">
        <v>120</v>
      </c>
      <c r="T1047" s="51"/>
    </row>
    <row r="1048" spans="2:20" ht="14" x14ac:dyDescent="0.3">
      <c r="B1048" s="67">
        <v>44240</v>
      </c>
      <c r="C1048" s="51">
        <v>356</v>
      </c>
      <c r="D1048" s="51">
        <v>329.4</v>
      </c>
      <c r="E1048" s="51">
        <v>26.6</v>
      </c>
      <c r="F1048" s="51" t="s">
        <v>120</v>
      </c>
      <c r="T1048" s="51"/>
    </row>
    <row r="1049" spans="2:20" ht="14" x14ac:dyDescent="0.3">
      <c r="B1049" s="67">
        <v>44241</v>
      </c>
      <c r="C1049" s="51">
        <v>355.9</v>
      </c>
      <c r="D1049" s="51">
        <v>329</v>
      </c>
      <c r="E1049" s="51">
        <v>26.9</v>
      </c>
      <c r="F1049" s="51" t="s">
        <v>120</v>
      </c>
      <c r="T1049" s="51"/>
    </row>
    <row r="1050" spans="2:20" ht="14" x14ac:dyDescent="0.3">
      <c r="B1050" s="67">
        <v>44242</v>
      </c>
      <c r="C1050" s="51">
        <v>363.8</v>
      </c>
      <c r="D1050" s="51">
        <v>341.3</v>
      </c>
      <c r="E1050" s="51">
        <v>22.5</v>
      </c>
      <c r="F1050" s="51" t="s">
        <v>120</v>
      </c>
      <c r="T1050" s="51"/>
    </row>
    <row r="1051" spans="2:20" ht="14" x14ac:dyDescent="0.3">
      <c r="B1051" s="67">
        <v>44243</v>
      </c>
      <c r="C1051" s="51">
        <v>366.6</v>
      </c>
      <c r="D1051" s="51">
        <v>353.5</v>
      </c>
      <c r="E1051" s="51">
        <v>13.1</v>
      </c>
      <c r="F1051" s="51" t="s">
        <v>120</v>
      </c>
      <c r="T1051" s="51"/>
    </row>
    <row r="1052" spans="2:20" ht="14" x14ac:dyDescent="0.3">
      <c r="B1052" s="67">
        <v>44244</v>
      </c>
      <c r="C1052" s="51">
        <v>362.6</v>
      </c>
      <c r="D1052" s="51">
        <v>348.6</v>
      </c>
      <c r="E1052" s="51">
        <v>14</v>
      </c>
      <c r="F1052" s="51" t="s">
        <v>120</v>
      </c>
      <c r="T1052" s="51"/>
    </row>
    <row r="1053" spans="2:20" ht="14" x14ac:dyDescent="0.3">
      <c r="B1053" s="67">
        <v>44245</v>
      </c>
      <c r="C1053" s="51">
        <v>359.5</v>
      </c>
      <c r="D1053" s="51">
        <v>340.4</v>
      </c>
      <c r="E1053" s="51">
        <v>19.100000000000001</v>
      </c>
      <c r="F1053" s="51" t="s">
        <v>120</v>
      </c>
      <c r="T1053" s="51"/>
    </row>
    <row r="1054" spans="2:20" ht="14" x14ac:dyDescent="0.3">
      <c r="B1054" s="67">
        <v>44246</v>
      </c>
      <c r="C1054" s="51">
        <v>358.5</v>
      </c>
      <c r="D1054" s="51">
        <v>327</v>
      </c>
      <c r="E1054" s="51">
        <v>31.6</v>
      </c>
      <c r="F1054" s="51" t="s">
        <v>120</v>
      </c>
      <c r="T1054" s="51"/>
    </row>
    <row r="1055" spans="2:20" ht="14" x14ac:dyDescent="0.3">
      <c r="B1055" s="67">
        <v>44247</v>
      </c>
      <c r="C1055" s="51">
        <v>359.1</v>
      </c>
      <c r="D1055" s="51">
        <v>346.9</v>
      </c>
      <c r="E1055" s="51">
        <v>12.3</v>
      </c>
      <c r="F1055" s="51" t="s">
        <v>120</v>
      </c>
      <c r="T1055" s="51"/>
    </row>
    <row r="1056" spans="2:20" ht="14" x14ac:dyDescent="0.3">
      <c r="B1056" s="67">
        <v>44248</v>
      </c>
      <c r="C1056" s="51">
        <v>361.6</v>
      </c>
      <c r="D1056" s="51">
        <v>346.9</v>
      </c>
      <c r="E1056" s="51">
        <v>14.7</v>
      </c>
      <c r="F1056" s="51" t="s">
        <v>120</v>
      </c>
      <c r="T1056" s="51"/>
    </row>
    <row r="1057" spans="2:20" ht="14" x14ac:dyDescent="0.3">
      <c r="B1057" s="67">
        <v>44249</v>
      </c>
      <c r="C1057" s="51">
        <v>358</v>
      </c>
      <c r="D1057" s="51">
        <v>339.2</v>
      </c>
      <c r="E1057" s="51">
        <v>18.8</v>
      </c>
      <c r="F1057" s="51" t="s">
        <v>120</v>
      </c>
      <c r="T1057" s="51"/>
    </row>
    <row r="1058" spans="2:20" ht="14" x14ac:dyDescent="0.3">
      <c r="B1058" s="67">
        <v>44250</v>
      </c>
      <c r="C1058" s="51">
        <v>356.6</v>
      </c>
      <c r="D1058" s="51">
        <v>341.3</v>
      </c>
      <c r="E1058" s="51">
        <v>15.3</v>
      </c>
      <c r="F1058" s="51" t="s">
        <v>120</v>
      </c>
      <c r="T1058" s="51"/>
    </row>
    <row r="1059" spans="2:20" ht="14" x14ac:dyDescent="0.3">
      <c r="B1059" s="67">
        <v>44251</v>
      </c>
      <c r="C1059" s="51">
        <v>357.2</v>
      </c>
      <c r="D1059" s="51">
        <v>348.7</v>
      </c>
      <c r="E1059" s="51">
        <v>8.5</v>
      </c>
      <c r="F1059" s="51" t="s">
        <v>120</v>
      </c>
      <c r="T1059" s="51"/>
    </row>
    <row r="1060" spans="2:20" ht="14" x14ac:dyDescent="0.3">
      <c r="B1060" s="67">
        <v>44252</v>
      </c>
      <c r="C1060" s="51">
        <v>356.5</v>
      </c>
      <c r="D1060" s="51">
        <v>341.6</v>
      </c>
      <c r="E1060" s="51">
        <v>14.9</v>
      </c>
      <c r="F1060" s="51" t="s">
        <v>120</v>
      </c>
      <c r="T1060" s="51"/>
    </row>
    <row r="1061" spans="2:20" ht="14" x14ac:dyDescent="0.3">
      <c r="B1061" s="67">
        <v>44253</v>
      </c>
      <c r="C1061" s="51">
        <v>356.6</v>
      </c>
      <c r="D1061" s="51">
        <v>338.4</v>
      </c>
      <c r="E1061" s="51">
        <v>18.2</v>
      </c>
      <c r="F1061" s="51" t="s">
        <v>120</v>
      </c>
      <c r="T1061" s="51"/>
    </row>
    <row r="1062" spans="2:20" ht="14" x14ac:dyDescent="0.3">
      <c r="B1062" s="67">
        <v>44254</v>
      </c>
      <c r="C1062" s="51">
        <v>360.5</v>
      </c>
      <c r="D1062" s="51">
        <v>346.6</v>
      </c>
      <c r="E1062" s="51">
        <v>13.9</v>
      </c>
      <c r="F1062" s="51" t="s">
        <v>120</v>
      </c>
      <c r="T1062" s="51"/>
    </row>
    <row r="1063" spans="2:20" ht="14" x14ac:dyDescent="0.3">
      <c r="B1063" s="67">
        <v>44255</v>
      </c>
      <c r="C1063" s="51">
        <v>362.4</v>
      </c>
      <c r="D1063" s="51">
        <v>349.9</v>
      </c>
      <c r="E1063" s="51">
        <v>12.5</v>
      </c>
      <c r="F1063" s="51" t="s">
        <v>120</v>
      </c>
      <c r="T1063" s="51"/>
    </row>
    <row r="1064" spans="2:20" ht="14" x14ac:dyDescent="0.3">
      <c r="B1064" s="67">
        <v>44256</v>
      </c>
      <c r="C1064" s="51">
        <v>361.7</v>
      </c>
      <c r="D1064" s="51">
        <v>337.4</v>
      </c>
      <c r="E1064" s="51">
        <v>24.3</v>
      </c>
      <c r="F1064" s="51" t="s">
        <v>120</v>
      </c>
      <c r="T1064" s="51"/>
    </row>
    <row r="1065" spans="2:20" ht="14" x14ac:dyDescent="0.3">
      <c r="B1065" s="67">
        <v>44257</v>
      </c>
      <c r="C1065" s="51">
        <v>362.5</v>
      </c>
      <c r="D1065" s="51">
        <v>345.9</v>
      </c>
      <c r="E1065" s="51">
        <v>16.600000000000001</v>
      </c>
      <c r="F1065" s="51" t="s">
        <v>120</v>
      </c>
      <c r="T1065" s="51"/>
    </row>
    <row r="1066" spans="2:20" ht="14" x14ac:dyDescent="0.3">
      <c r="B1066" s="67">
        <v>44258</v>
      </c>
      <c r="C1066" s="51">
        <v>361.2</v>
      </c>
      <c r="D1066" s="51">
        <v>335.6</v>
      </c>
      <c r="E1066" s="51">
        <v>25.5</v>
      </c>
      <c r="F1066" s="51" t="s">
        <v>120</v>
      </c>
      <c r="T1066" s="51"/>
    </row>
    <row r="1067" spans="2:20" ht="14" x14ac:dyDescent="0.3">
      <c r="B1067" s="67">
        <v>44259</v>
      </c>
      <c r="C1067" s="51">
        <v>359</v>
      </c>
      <c r="D1067" s="51">
        <v>339.6</v>
      </c>
      <c r="E1067" s="51">
        <v>19.399999999999999</v>
      </c>
      <c r="F1067" s="51" t="s">
        <v>120</v>
      </c>
      <c r="T1067" s="51"/>
    </row>
    <row r="1068" spans="2:20" ht="14" x14ac:dyDescent="0.3">
      <c r="B1068" s="67">
        <v>44260</v>
      </c>
      <c r="C1068" s="51">
        <v>359</v>
      </c>
      <c r="D1068" s="51">
        <v>343.8</v>
      </c>
      <c r="E1068" s="51">
        <v>15.2</v>
      </c>
      <c r="F1068" s="51" t="s">
        <v>120</v>
      </c>
      <c r="T1068" s="51"/>
    </row>
    <row r="1069" spans="2:20" ht="14" x14ac:dyDescent="0.3">
      <c r="B1069" s="67">
        <v>44261</v>
      </c>
      <c r="C1069" s="51">
        <v>359.2</v>
      </c>
      <c r="D1069" s="51">
        <v>348.9</v>
      </c>
      <c r="E1069" s="51">
        <v>10.3</v>
      </c>
      <c r="F1069" s="51" t="s">
        <v>120</v>
      </c>
      <c r="T1069" s="51"/>
    </row>
    <row r="1070" spans="2:20" ht="14" x14ac:dyDescent="0.3">
      <c r="B1070" s="67">
        <v>44262</v>
      </c>
      <c r="C1070" s="51">
        <v>359.5</v>
      </c>
      <c r="D1070" s="51">
        <v>344.9</v>
      </c>
      <c r="E1070" s="51">
        <v>14.6</v>
      </c>
      <c r="F1070" s="51" t="s">
        <v>120</v>
      </c>
      <c r="T1070" s="51"/>
    </row>
    <row r="1071" spans="2:20" ht="14" x14ac:dyDescent="0.3">
      <c r="B1071" s="67">
        <v>44263</v>
      </c>
      <c r="C1071" s="51">
        <v>360.8</v>
      </c>
      <c r="D1071" s="51">
        <v>337.9</v>
      </c>
      <c r="E1071" s="51">
        <v>22.9</v>
      </c>
      <c r="F1071" s="51" t="s">
        <v>120</v>
      </c>
      <c r="T1071" s="51"/>
    </row>
    <row r="1072" spans="2:20" ht="14" x14ac:dyDescent="0.3">
      <c r="B1072" s="67">
        <v>44264</v>
      </c>
      <c r="C1072" s="51">
        <v>361.9</v>
      </c>
      <c r="D1072" s="51">
        <v>347.2</v>
      </c>
      <c r="E1072" s="51">
        <v>14.6</v>
      </c>
      <c r="F1072" s="51" t="s">
        <v>120</v>
      </c>
      <c r="T1072" s="51"/>
    </row>
    <row r="1073" spans="2:20" ht="14" x14ac:dyDescent="0.3">
      <c r="B1073" s="67">
        <v>44265</v>
      </c>
      <c r="C1073" s="51">
        <v>363.9</v>
      </c>
      <c r="D1073" s="51">
        <v>339.1</v>
      </c>
      <c r="E1073" s="51">
        <v>24.8</v>
      </c>
      <c r="F1073" s="51" t="s">
        <v>120</v>
      </c>
      <c r="T1073" s="51"/>
    </row>
    <row r="1074" spans="2:20" ht="14" x14ac:dyDescent="0.3">
      <c r="B1074" s="67">
        <v>44266</v>
      </c>
      <c r="C1074" s="51">
        <v>359.2</v>
      </c>
      <c r="D1074" s="51">
        <v>350</v>
      </c>
      <c r="E1074" s="51">
        <v>9.1999999999999993</v>
      </c>
      <c r="F1074" s="51" t="s">
        <v>120</v>
      </c>
      <c r="T1074" s="51"/>
    </row>
    <row r="1075" spans="2:20" ht="14" x14ac:dyDescent="0.3">
      <c r="B1075" s="67">
        <v>44267</v>
      </c>
      <c r="C1075" s="51">
        <v>362.8</v>
      </c>
      <c r="D1075" s="51">
        <v>345.8</v>
      </c>
      <c r="E1075" s="51">
        <v>17</v>
      </c>
      <c r="F1075" s="51" t="s">
        <v>120</v>
      </c>
      <c r="T1075" s="51"/>
    </row>
    <row r="1076" spans="2:20" ht="14" x14ac:dyDescent="0.3">
      <c r="B1076" s="67">
        <v>44268</v>
      </c>
      <c r="C1076" s="51">
        <v>364</v>
      </c>
      <c r="D1076" s="51">
        <v>350.3</v>
      </c>
      <c r="E1076" s="51">
        <v>13.6</v>
      </c>
      <c r="F1076" s="51" t="s">
        <v>120</v>
      </c>
      <c r="T1076" s="51"/>
    </row>
    <row r="1077" spans="2:20" ht="14" x14ac:dyDescent="0.3">
      <c r="B1077" s="67">
        <v>44269</v>
      </c>
      <c r="C1077" s="51">
        <v>365.2</v>
      </c>
      <c r="D1077" s="51">
        <v>351.8</v>
      </c>
      <c r="E1077" s="51">
        <v>13.3</v>
      </c>
      <c r="F1077" s="51" t="s">
        <v>120</v>
      </c>
      <c r="T1077" s="51"/>
    </row>
    <row r="1078" spans="2:20" ht="14" x14ac:dyDescent="0.3">
      <c r="B1078" s="67">
        <v>44270</v>
      </c>
      <c r="C1078" s="51">
        <v>362.3</v>
      </c>
      <c r="D1078" s="51">
        <v>350.7</v>
      </c>
      <c r="E1078" s="51">
        <v>11.6</v>
      </c>
      <c r="F1078" s="51" t="s">
        <v>120</v>
      </c>
      <c r="T1078" s="51"/>
    </row>
    <row r="1079" spans="2:20" ht="14" x14ac:dyDescent="0.3">
      <c r="B1079" s="67">
        <v>44271</v>
      </c>
      <c r="C1079" s="51">
        <v>360.9</v>
      </c>
      <c r="D1079" s="51">
        <v>349.2</v>
      </c>
      <c r="E1079" s="51">
        <v>11.6</v>
      </c>
      <c r="F1079" s="51" t="s">
        <v>120</v>
      </c>
      <c r="T1079" s="51"/>
    </row>
    <row r="1080" spans="2:20" ht="14" x14ac:dyDescent="0.3">
      <c r="B1080" s="67">
        <v>44272</v>
      </c>
      <c r="C1080" s="51">
        <v>359.6</v>
      </c>
      <c r="D1080" s="51">
        <v>339.7</v>
      </c>
      <c r="E1080" s="51">
        <v>19.899999999999999</v>
      </c>
      <c r="F1080" s="51" t="s">
        <v>120</v>
      </c>
      <c r="T1080" s="51"/>
    </row>
    <row r="1081" spans="2:20" ht="14" x14ac:dyDescent="0.3">
      <c r="B1081" s="67">
        <v>44273</v>
      </c>
      <c r="C1081" s="51">
        <v>359.3</v>
      </c>
      <c r="D1081" s="51">
        <v>342.2</v>
      </c>
      <c r="E1081" s="51">
        <v>17</v>
      </c>
      <c r="F1081" s="51" t="s">
        <v>120</v>
      </c>
      <c r="T1081" s="51"/>
    </row>
    <row r="1082" spans="2:20" ht="14" x14ac:dyDescent="0.3">
      <c r="B1082" s="67">
        <v>44274</v>
      </c>
      <c r="C1082" s="51">
        <v>360</v>
      </c>
      <c r="D1082" s="51">
        <v>345.9</v>
      </c>
      <c r="E1082" s="51">
        <v>14</v>
      </c>
      <c r="F1082" s="51" t="s">
        <v>120</v>
      </c>
      <c r="T1082" s="51"/>
    </row>
    <row r="1083" spans="2:20" ht="14" x14ac:dyDescent="0.3">
      <c r="B1083" s="67">
        <v>44275</v>
      </c>
      <c r="C1083" s="51">
        <v>360.8</v>
      </c>
      <c r="D1083" s="51">
        <v>348.9</v>
      </c>
      <c r="E1083" s="51">
        <v>11.8</v>
      </c>
      <c r="F1083" s="51" t="s">
        <v>120</v>
      </c>
      <c r="T1083" s="51"/>
    </row>
    <row r="1084" spans="2:20" ht="14" x14ac:dyDescent="0.3">
      <c r="B1084" s="67">
        <v>44276</v>
      </c>
      <c r="C1084" s="51">
        <v>357.6</v>
      </c>
      <c r="D1084" s="51">
        <v>332.1</v>
      </c>
      <c r="E1084" s="51">
        <v>25.5</v>
      </c>
      <c r="F1084" s="51" t="s">
        <v>120</v>
      </c>
      <c r="T1084" s="51"/>
    </row>
    <row r="1085" spans="2:20" ht="14" x14ac:dyDescent="0.3">
      <c r="B1085" s="67">
        <v>44277</v>
      </c>
      <c r="C1085" s="51">
        <v>351.8</v>
      </c>
      <c r="D1085" s="51">
        <v>334.4</v>
      </c>
      <c r="E1085" s="51">
        <v>17.399999999999999</v>
      </c>
      <c r="F1085" s="51" t="s">
        <v>120</v>
      </c>
      <c r="T1085" s="51"/>
    </row>
    <row r="1086" spans="2:20" ht="14" x14ac:dyDescent="0.3">
      <c r="B1086" s="67">
        <v>44278</v>
      </c>
      <c r="C1086" s="51">
        <v>348.7</v>
      </c>
      <c r="D1086" s="51">
        <v>334.6</v>
      </c>
      <c r="E1086" s="51">
        <v>14.1</v>
      </c>
      <c r="F1086" s="51" t="s">
        <v>120</v>
      </c>
      <c r="T1086" s="51"/>
    </row>
    <row r="1087" spans="2:20" ht="14" x14ac:dyDescent="0.3">
      <c r="B1087" s="67">
        <v>44279</v>
      </c>
      <c r="C1087" s="51">
        <v>346.2</v>
      </c>
      <c r="D1087" s="51">
        <v>334.5</v>
      </c>
      <c r="E1087" s="51">
        <v>11.7</v>
      </c>
      <c r="F1087" s="51" t="s">
        <v>120</v>
      </c>
      <c r="T1087" s="51"/>
    </row>
    <row r="1088" spans="2:20" ht="14" x14ac:dyDescent="0.3">
      <c r="B1088" s="67">
        <v>44280</v>
      </c>
      <c r="C1088" s="51">
        <v>347</v>
      </c>
      <c r="D1088" s="51">
        <v>334.7</v>
      </c>
      <c r="E1088" s="51">
        <v>12.3</v>
      </c>
      <c r="F1088" s="51" t="s">
        <v>120</v>
      </c>
      <c r="T1088" s="51"/>
    </row>
    <row r="1089" spans="2:20" ht="14" x14ac:dyDescent="0.3">
      <c r="B1089" s="67">
        <v>44281</v>
      </c>
      <c r="C1089" s="51">
        <v>348.6</v>
      </c>
      <c r="D1089" s="51">
        <v>338</v>
      </c>
      <c r="E1089" s="51">
        <v>10.5</v>
      </c>
      <c r="F1089" s="51" t="s">
        <v>120</v>
      </c>
      <c r="T1089" s="51"/>
    </row>
    <row r="1090" spans="2:20" ht="14" x14ac:dyDescent="0.3">
      <c r="B1090" s="67">
        <v>44282</v>
      </c>
      <c r="C1090" s="51">
        <v>348.6</v>
      </c>
      <c r="D1090" s="51">
        <v>334.4</v>
      </c>
      <c r="E1090" s="51">
        <v>14.2</v>
      </c>
      <c r="F1090" s="51" t="s">
        <v>120</v>
      </c>
      <c r="T1090" s="51"/>
    </row>
    <row r="1091" spans="2:20" ht="14" x14ac:dyDescent="0.3">
      <c r="B1091" s="67">
        <v>44283</v>
      </c>
      <c r="C1091" s="51">
        <v>350.6</v>
      </c>
      <c r="D1091" s="51">
        <v>340.8</v>
      </c>
      <c r="E1091" s="51">
        <v>9.8000000000000007</v>
      </c>
      <c r="F1091" s="51" t="s">
        <v>120</v>
      </c>
      <c r="T1091" s="51"/>
    </row>
    <row r="1092" spans="2:20" ht="14" x14ac:dyDescent="0.3">
      <c r="B1092" s="67">
        <v>44284</v>
      </c>
      <c r="C1092" s="51">
        <v>355.2</v>
      </c>
      <c r="D1092" s="51">
        <v>344.5</v>
      </c>
      <c r="E1092" s="51">
        <v>10.7</v>
      </c>
      <c r="F1092" s="51" t="s">
        <v>120</v>
      </c>
      <c r="T1092" s="51"/>
    </row>
    <row r="1093" spans="2:20" ht="14" x14ac:dyDescent="0.3">
      <c r="B1093" s="67">
        <v>44285</v>
      </c>
      <c r="C1093" s="51">
        <v>358.5</v>
      </c>
      <c r="D1093" s="51">
        <v>348.2</v>
      </c>
      <c r="E1093" s="51">
        <v>10.3</v>
      </c>
      <c r="F1093" s="51" t="s">
        <v>120</v>
      </c>
      <c r="T1093" s="51"/>
    </row>
    <row r="1094" spans="2:20" ht="14" x14ac:dyDescent="0.3">
      <c r="B1094" s="67">
        <v>44286</v>
      </c>
      <c r="C1094" s="51">
        <v>357.7</v>
      </c>
      <c r="D1094" s="51">
        <v>349.2</v>
      </c>
      <c r="E1094" s="51">
        <v>8.5</v>
      </c>
      <c r="F1094" s="51" t="s">
        <v>120</v>
      </c>
      <c r="T1094" s="51"/>
    </row>
    <row r="1095" spans="2:20" ht="14" x14ac:dyDescent="0.3">
      <c r="B1095" s="67">
        <v>44470</v>
      </c>
      <c r="C1095" s="51">
        <v>355.9</v>
      </c>
      <c r="D1095" s="51">
        <v>352.2</v>
      </c>
      <c r="E1095" s="51">
        <v>3.7</v>
      </c>
      <c r="F1095" s="51" t="s">
        <v>87</v>
      </c>
      <c r="T1095" s="51"/>
    </row>
    <row r="1096" spans="2:20" ht="14" x14ac:dyDescent="0.3">
      <c r="B1096" s="67">
        <v>44471</v>
      </c>
      <c r="C1096" s="51">
        <v>355.7</v>
      </c>
      <c r="D1096" s="51">
        <v>337.3</v>
      </c>
      <c r="E1096" s="51">
        <v>18.5</v>
      </c>
      <c r="F1096" s="51" t="s">
        <v>87</v>
      </c>
      <c r="T1096" s="51"/>
    </row>
    <row r="1097" spans="2:20" ht="14" x14ac:dyDescent="0.3">
      <c r="B1097" s="67">
        <v>44472</v>
      </c>
      <c r="C1097" s="51">
        <v>349</v>
      </c>
      <c r="D1097" s="51">
        <v>343</v>
      </c>
      <c r="E1097" s="51">
        <v>6</v>
      </c>
      <c r="F1097" s="51" t="s">
        <v>87</v>
      </c>
      <c r="T1097" s="51"/>
    </row>
    <row r="1098" spans="2:20" ht="14" x14ac:dyDescent="0.3">
      <c r="B1098" s="67">
        <v>44473</v>
      </c>
      <c r="C1098" s="51">
        <v>353.4</v>
      </c>
      <c r="D1098" s="51">
        <v>343.6</v>
      </c>
      <c r="E1098" s="51">
        <v>9.6999999999999993</v>
      </c>
      <c r="F1098" s="51" t="s">
        <v>87</v>
      </c>
      <c r="T1098" s="51"/>
    </row>
    <row r="1099" spans="2:20" ht="14" x14ac:dyDescent="0.3">
      <c r="B1099" s="67">
        <v>44474</v>
      </c>
      <c r="C1099" s="51">
        <v>353.9</v>
      </c>
      <c r="D1099" s="51">
        <v>348.1</v>
      </c>
      <c r="E1099" s="51">
        <v>5.8</v>
      </c>
      <c r="F1099" s="51" t="s">
        <v>87</v>
      </c>
      <c r="T1099" s="51"/>
    </row>
    <row r="1100" spans="2:20" ht="14" x14ac:dyDescent="0.3">
      <c r="B1100" s="67">
        <v>44475</v>
      </c>
      <c r="C1100" s="51">
        <v>357.8</v>
      </c>
      <c r="D1100" s="51">
        <v>344.6</v>
      </c>
      <c r="E1100" s="51">
        <v>13.2</v>
      </c>
      <c r="F1100" s="51" t="s">
        <v>87</v>
      </c>
      <c r="T1100" s="51"/>
    </row>
    <row r="1101" spans="2:20" ht="14" x14ac:dyDescent="0.3">
      <c r="B1101" s="67">
        <v>44476</v>
      </c>
      <c r="C1101" s="51">
        <v>362.5</v>
      </c>
      <c r="D1101" s="51">
        <v>355</v>
      </c>
      <c r="E1101" s="51">
        <v>7.6</v>
      </c>
      <c r="F1101" s="51" t="s">
        <v>87</v>
      </c>
      <c r="T1101" s="51"/>
    </row>
    <row r="1102" spans="2:20" ht="14" x14ac:dyDescent="0.3">
      <c r="B1102" s="67">
        <v>44477</v>
      </c>
      <c r="C1102" s="51">
        <v>369.5</v>
      </c>
      <c r="D1102" s="51">
        <v>356.9</v>
      </c>
      <c r="E1102" s="51">
        <v>12.6</v>
      </c>
      <c r="F1102" s="51" t="s">
        <v>87</v>
      </c>
      <c r="T1102" s="51"/>
    </row>
    <row r="1103" spans="2:20" ht="14" x14ac:dyDescent="0.3">
      <c r="B1103" s="67">
        <v>44478</v>
      </c>
      <c r="C1103" s="51">
        <v>371.4</v>
      </c>
      <c r="D1103" s="51">
        <v>358.2</v>
      </c>
      <c r="E1103" s="51">
        <v>13.2</v>
      </c>
      <c r="F1103" s="51" t="s">
        <v>87</v>
      </c>
      <c r="T1103" s="51"/>
    </row>
    <row r="1104" spans="2:20" ht="14" x14ac:dyDescent="0.3">
      <c r="B1104" s="67">
        <v>44479</v>
      </c>
      <c r="C1104" s="51">
        <v>371.8</v>
      </c>
      <c r="D1104" s="51">
        <v>360.4</v>
      </c>
      <c r="E1104" s="51">
        <v>11.4</v>
      </c>
      <c r="F1104" s="51" t="s">
        <v>87</v>
      </c>
      <c r="T1104" s="51"/>
    </row>
    <row r="1105" spans="2:20" ht="14" x14ac:dyDescent="0.3">
      <c r="B1105" s="67">
        <v>44480</v>
      </c>
      <c r="C1105" s="51">
        <v>372.1</v>
      </c>
      <c r="D1105" s="51">
        <v>359.4</v>
      </c>
      <c r="E1105" s="51">
        <v>12.7</v>
      </c>
      <c r="F1105" s="51" t="s">
        <v>87</v>
      </c>
      <c r="T1105" s="51"/>
    </row>
    <row r="1106" spans="2:20" ht="14" x14ac:dyDescent="0.3">
      <c r="B1106" s="67">
        <v>44481</v>
      </c>
      <c r="C1106" s="51">
        <v>373.5</v>
      </c>
      <c r="D1106" s="51">
        <v>367.4</v>
      </c>
      <c r="E1106" s="51">
        <v>6.1</v>
      </c>
      <c r="F1106" s="51" t="s">
        <v>87</v>
      </c>
      <c r="T1106" s="51"/>
    </row>
    <row r="1107" spans="2:20" ht="14" x14ac:dyDescent="0.3">
      <c r="B1107" s="67">
        <v>44482</v>
      </c>
      <c r="C1107" s="51">
        <v>370.8</v>
      </c>
      <c r="D1107" s="51">
        <v>362.1</v>
      </c>
      <c r="E1107" s="51">
        <v>8.6999999999999993</v>
      </c>
      <c r="F1107" s="51" t="s">
        <v>87</v>
      </c>
      <c r="T1107" s="51"/>
    </row>
    <row r="1108" spans="2:20" ht="14" x14ac:dyDescent="0.3">
      <c r="B1108" s="67">
        <v>44483</v>
      </c>
      <c r="C1108" s="51">
        <v>367.4</v>
      </c>
      <c r="D1108" s="51">
        <v>360.9</v>
      </c>
      <c r="E1108" s="51">
        <v>6.6</v>
      </c>
      <c r="F1108" s="51" t="s">
        <v>87</v>
      </c>
      <c r="T1108" s="51"/>
    </row>
    <row r="1109" spans="2:20" ht="14" x14ac:dyDescent="0.3">
      <c r="B1109" s="67">
        <v>44484</v>
      </c>
      <c r="C1109" s="51">
        <v>376.1</v>
      </c>
      <c r="D1109" s="51">
        <v>365.2</v>
      </c>
      <c r="E1109" s="51">
        <v>11</v>
      </c>
      <c r="F1109" s="51" t="s">
        <v>87</v>
      </c>
      <c r="T1109" s="51"/>
    </row>
    <row r="1110" spans="2:20" ht="14" x14ac:dyDescent="0.3">
      <c r="B1110" s="67">
        <v>44485</v>
      </c>
      <c r="C1110" s="51">
        <v>368.6</v>
      </c>
      <c r="D1110" s="51">
        <v>347</v>
      </c>
      <c r="E1110" s="51">
        <v>21.6</v>
      </c>
      <c r="F1110" s="51" t="s">
        <v>87</v>
      </c>
      <c r="T1110" s="51"/>
    </row>
    <row r="1111" spans="2:20" ht="14" x14ac:dyDescent="0.3">
      <c r="B1111" s="67">
        <v>44486</v>
      </c>
      <c r="C1111" s="51">
        <v>375.1</v>
      </c>
      <c r="D1111" s="51">
        <v>368</v>
      </c>
      <c r="E1111" s="51">
        <v>7.1</v>
      </c>
      <c r="F1111" s="51" t="s">
        <v>87</v>
      </c>
      <c r="T1111" s="51"/>
    </row>
    <row r="1112" spans="2:20" ht="14" x14ac:dyDescent="0.3">
      <c r="B1112" s="67">
        <v>44487</v>
      </c>
      <c r="C1112" s="51">
        <v>370.8</v>
      </c>
      <c r="D1112" s="51">
        <v>353.6</v>
      </c>
      <c r="E1112" s="51">
        <v>17.2</v>
      </c>
      <c r="F1112" s="51" t="s">
        <v>87</v>
      </c>
      <c r="T1112" s="51"/>
    </row>
    <row r="1113" spans="2:20" ht="14" x14ac:dyDescent="0.3">
      <c r="B1113" s="67">
        <v>44488</v>
      </c>
      <c r="C1113" s="51">
        <v>370.9</v>
      </c>
      <c r="D1113" s="51">
        <v>360.7</v>
      </c>
      <c r="E1113" s="51">
        <v>10.199999999999999</v>
      </c>
      <c r="F1113" s="51" t="s">
        <v>87</v>
      </c>
      <c r="T1113" s="51"/>
    </row>
    <row r="1114" spans="2:20" ht="14" x14ac:dyDescent="0.3">
      <c r="B1114" s="67">
        <v>44489</v>
      </c>
      <c r="C1114" s="51">
        <v>368.8</v>
      </c>
      <c r="D1114" s="51">
        <v>355.8</v>
      </c>
      <c r="E1114" s="51">
        <v>13</v>
      </c>
      <c r="F1114" s="51" t="s">
        <v>87</v>
      </c>
      <c r="T1114" s="51"/>
    </row>
    <row r="1115" spans="2:20" ht="14" x14ac:dyDescent="0.3">
      <c r="B1115" s="67">
        <v>44490</v>
      </c>
      <c r="C1115" s="51">
        <v>365.7</v>
      </c>
      <c r="D1115" s="51">
        <v>349.1</v>
      </c>
      <c r="E1115" s="51">
        <v>16.600000000000001</v>
      </c>
      <c r="F1115" s="51" t="s">
        <v>87</v>
      </c>
      <c r="T1115" s="51"/>
    </row>
    <row r="1116" spans="2:20" ht="14" x14ac:dyDescent="0.3">
      <c r="B1116" s="67">
        <v>44491</v>
      </c>
      <c r="C1116" s="51">
        <v>364.3</v>
      </c>
      <c r="D1116" s="51">
        <v>351.1</v>
      </c>
      <c r="E1116" s="51">
        <v>13.2</v>
      </c>
      <c r="F1116" s="51" t="s">
        <v>87</v>
      </c>
      <c r="T1116" s="51"/>
    </row>
    <row r="1117" spans="2:20" ht="14" x14ac:dyDescent="0.3">
      <c r="B1117" s="67">
        <v>44492</v>
      </c>
      <c r="C1117" s="51">
        <v>361.3</v>
      </c>
      <c r="D1117" s="51">
        <v>355.5</v>
      </c>
      <c r="E1117" s="51">
        <v>5.8</v>
      </c>
      <c r="F1117" s="51" t="s">
        <v>87</v>
      </c>
      <c r="T1117" s="51"/>
    </row>
    <row r="1118" spans="2:20" ht="14" x14ac:dyDescent="0.3">
      <c r="B1118" s="67">
        <v>44493</v>
      </c>
      <c r="C1118" s="51">
        <v>367.9</v>
      </c>
      <c r="D1118" s="51">
        <v>361.4</v>
      </c>
      <c r="E1118" s="51">
        <v>6.5</v>
      </c>
      <c r="F1118" s="51" t="s">
        <v>87</v>
      </c>
      <c r="T1118" s="51"/>
    </row>
    <row r="1119" spans="2:20" ht="14" x14ac:dyDescent="0.3">
      <c r="B1119" s="67">
        <v>44494</v>
      </c>
      <c r="C1119" s="51">
        <v>369.3</v>
      </c>
      <c r="D1119" s="51">
        <v>361.1</v>
      </c>
      <c r="E1119" s="51">
        <v>8.1999999999999993</v>
      </c>
      <c r="F1119" s="51" t="s">
        <v>87</v>
      </c>
      <c r="T1119" s="51"/>
    </row>
    <row r="1120" spans="2:20" ht="14" x14ac:dyDescent="0.3">
      <c r="B1120" s="67">
        <v>44495</v>
      </c>
      <c r="C1120" s="51">
        <v>369.1</v>
      </c>
      <c r="D1120" s="51">
        <v>356.9</v>
      </c>
      <c r="E1120" s="51">
        <v>12.3</v>
      </c>
      <c r="F1120" s="51" t="s">
        <v>87</v>
      </c>
      <c r="T1120" s="51"/>
    </row>
    <row r="1121" spans="2:20" ht="14" x14ac:dyDescent="0.3">
      <c r="B1121" s="67">
        <v>44496</v>
      </c>
      <c r="C1121" s="51">
        <v>364.8</v>
      </c>
      <c r="D1121" s="51">
        <v>360.5</v>
      </c>
      <c r="E1121" s="51">
        <v>4.2</v>
      </c>
      <c r="F1121" s="51" t="s">
        <v>87</v>
      </c>
      <c r="T1121" s="51"/>
    </row>
    <row r="1122" spans="2:20" ht="14" x14ac:dyDescent="0.3">
      <c r="B1122" s="67">
        <v>44497</v>
      </c>
      <c r="C1122" s="51">
        <v>368</v>
      </c>
      <c r="D1122" s="51">
        <v>360.6</v>
      </c>
      <c r="E1122" s="51">
        <v>7.4</v>
      </c>
      <c r="F1122" s="51" t="s">
        <v>87</v>
      </c>
      <c r="T1122" s="51"/>
    </row>
    <row r="1123" spans="2:20" ht="14" x14ac:dyDescent="0.3">
      <c r="B1123" s="67">
        <v>44498</v>
      </c>
      <c r="C1123" s="51">
        <v>368.6</v>
      </c>
      <c r="D1123" s="51">
        <v>363.9</v>
      </c>
      <c r="E1123" s="51">
        <v>4.7</v>
      </c>
      <c r="F1123" s="51" t="s">
        <v>87</v>
      </c>
      <c r="T1123" s="51"/>
    </row>
    <row r="1124" spans="2:20" ht="14" x14ac:dyDescent="0.3">
      <c r="B1124" s="67">
        <v>44499</v>
      </c>
      <c r="C1124" s="51">
        <v>370.2</v>
      </c>
      <c r="D1124" s="51">
        <v>359.8</v>
      </c>
      <c r="E1124" s="51">
        <v>10.4</v>
      </c>
      <c r="F1124" s="51" t="s">
        <v>87</v>
      </c>
      <c r="T1124" s="51"/>
    </row>
    <row r="1125" spans="2:20" ht="14" x14ac:dyDescent="0.3">
      <c r="B1125" s="67">
        <v>44500</v>
      </c>
      <c r="C1125" s="51">
        <v>368.5</v>
      </c>
      <c r="D1125" s="51">
        <v>362.1</v>
      </c>
      <c r="E1125" s="51">
        <v>6.4</v>
      </c>
      <c r="F1125" s="51" t="s">
        <v>87</v>
      </c>
      <c r="T1125" s="51"/>
    </row>
    <row r="1126" spans="2:20" ht="14" x14ac:dyDescent="0.3">
      <c r="B1126" s="67">
        <v>44501</v>
      </c>
      <c r="C1126" s="51">
        <v>375.7</v>
      </c>
      <c r="D1126" s="51">
        <v>362.3</v>
      </c>
      <c r="E1126" s="51">
        <v>13.4</v>
      </c>
      <c r="F1126" s="51" t="s">
        <v>87</v>
      </c>
      <c r="T1126" s="51"/>
    </row>
    <row r="1127" spans="2:20" ht="14" x14ac:dyDescent="0.3">
      <c r="B1127" s="67">
        <v>44502</v>
      </c>
      <c r="C1127" s="51">
        <v>367.7</v>
      </c>
      <c r="D1127" s="51">
        <v>352.3</v>
      </c>
      <c r="E1127" s="51">
        <v>15.4</v>
      </c>
      <c r="F1127" s="51" t="s">
        <v>87</v>
      </c>
      <c r="T1127" s="51"/>
    </row>
    <row r="1128" spans="2:20" ht="14" x14ac:dyDescent="0.3">
      <c r="B1128" s="67">
        <v>44503</v>
      </c>
      <c r="C1128" s="51">
        <v>366.1</v>
      </c>
      <c r="D1128" s="51">
        <v>347.9</v>
      </c>
      <c r="E1128" s="51">
        <v>18.2</v>
      </c>
      <c r="F1128" s="51" t="s">
        <v>87</v>
      </c>
      <c r="T1128" s="51"/>
    </row>
    <row r="1129" spans="2:20" ht="14" x14ac:dyDescent="0.3">
      <c r="B1129" s="67">
        <v>44504</v>
      </c>
      <c r="C1129" s="51">
        <v>363.8</v>
      </c>
      <c r="D1129" s="51">
        <v>349.6</v>
      </c>
      <c r="E1129" s="51">
        <v>14.1</v>
      </c>
      <c r="F1129" s="51" t="s">
        <v>87</v>
      </c>
      <c r="T1129" s="51"/>
    </row>
    <row r="1130" spans="2:20" ht="14" x14ac:dyDescent="0.3">
      <c r="B1130" s="67">
        <v>44505</v>
      </c>
      <c r="C1130" s="51">
        <v>367.7</v>
      </c>
      <c r="D1130" s="51">
        <v>344.7</v>
      </c>
      <c r="E1130" s="51">
        <v>23</v>
      </c>
      <c r="F1130" s="51" t="s">
        <v>87</v>
      </c>
      <c r="T1130" s="51"/>
    </row>
    <row r="1131" spans="2:20" ht="14" x14ac:dyDescent="0.3">
      <c r="B1131" s="67">
        <v>44506</v>
      </c>
      <c r="C1131" s="51">
        <v>369.2</v>
      </c>
      <c r="D1131" s="51">
        <v>364</v>
      </c>
      <c r="E1131" s="51">
        <v>5.2</v>
      </c>
      <c r="F1131" s="51" t="s">
        <v>87</v>
      </c>
      <c r="T1131" s="51"/>
    </row>
    <row r="1132" spans="2:20" ht="14" x14ac:dyDescent="0.3">
      <c r="B1132" s="67">
        <v>44507</v>
      </c>
      <c r="C1132" s="51">
        <v>373</v>
      </c>
      <c r="D1132" s="51">
        <v>362</v>
      </c>
      <c r="E1132" s="51">
        <v>11</v>
      </c>
      <c r="F1132" s="51" t="s">
        <v>87</v>
      </c>
      <c r="T1132" s="51"/>
    </row>
    <row r="1133" spans="2:20" ht="14" x14ac:dyDescent="0.3">
      <c r="B1133" s="67">
        <v>44508</v>
      </c>
      <c r="C1133" s="51">
        <v>366.7</v>
      </c>
      <c r="D1133" s="51">
        <v>344.1</v>
      </c>
      <c r="E1133" s="51">
        <v>22.6</v>
      </c>
      <c r="F1133" s="51" t="s">
        <v>87</v>
      </c>
      <c r="T1133" s="51"/>
    </row>
    <row r="1134" spans="2:20" ht="14" x14ac:dyDescent="0.3">
      <c r="B1134" s="67">
        <v>44509</v>
      </c>
      <c r="C1134" s="51">
        <v>364.8</v>
      </c>
      <c r="D1134" s="51">
        <v>357</v>
      </c>
      <c r="E1134" s="51">
        <v>7.9</v>
      </c>
      <c r="F1134" s="51" t="s">
        <v>87</v>
      </c>
      <c r="T1134" s="51"/>
    </row>
    <row r="1135" spans="2:20" ht="14" x14ac:dyDescent="0.3">
      <c r="B1135" s="67">
        <v>44510</v>
      </c>
      <c r="C1135" s="51">
        <v>366.1</v>
      </c>
      <c r="D1135" s="51">
        <v>357.2</v>
      </c>
      <c r="E1135" s="51">
        <v>8.9</v>
      </c>
      <c r="F1135" s="51" t="s">
        <v>87</v>
      </c>
      <c r="T1135" s="51"/>
    </row>
    <row r="1136" spans="2:20" ht="14" x14ac:dyDescent="0.3">
      <c r="B1136" s="67">
        <v>44511</v>
      </c>
      <c r="C1136" s="51">
        <v>359.8</v>
      </c>
      <c r="D1136" s="51">
        <v>345.6</v>
      </c>
      <c r="E1136" s="51">
        <v>14.2</v>
      </c>
      <c r="F1136" s="51" t="s">
        <v>87</v>
      </c>
      <c r="T1136" s="51"/>
    </row>
    <row r="1137" spans="2:20" ht="14" x14ac:dyDescent="0.3">
      <c r="B1137" s="67">
        <v>44512</v>
      </c>
      <c r="C1137" s="51">
        <v>361.3</v>
      </c>
      <c r="D1137" s="51">
        <v>355.1</v>
      </c>
      <c r="E1137" s="51">
        <v>6.2</v>
      </c>
      <c r="F1137" s="51" t="s">
        <v>87</v>
      </c>
      <c r="T1137" s="51"/>
    </row>
    <row r="1138" spans="2:20" ht="14" x14ac:dyDescent="0.3">
      <c r="B1138" s="67">
        <v>44513</v>
      </c>
      <c r="C1138" s="51">
        <v>364.1</v>
      </c>
      <c r="D1138" s="51">
        <v>352.4</v>
      </c>
      <c r="E1138" s="51">
        <v>11.7</v>
      </c>
      <c r="F1138" s="51" t="s">
        <v>87</v>
      </c>
      <c r="T1138" s="51"/>
    </row>
    <row r="1139" spans="2:20" ht="14" x14ac:dyDescent="0.3">
      <c r="B1139" s="67">
        <v>44514</v>
      </c>
      <c r="C1139" s="51">
        <v>368.8</v>
      </c>
      <c r="D1139" s="51">
        <v>360.4</v>
      </c>
      <c r="E1139" s="51">
        <v>8.4</v>
      </c>
      <c r="F1139" s="51" t="s">
        <v>87</v>
      </c>
      <c r="T1139" s="51"/>
    </row>
    <row r="1140" spans="2:20" ht="14" x14ac:dyDescent="0.3">
      <c r="B1140" s="67">
        <v>44515</v>
      </c>
      <c r="C1140" s="51">
        <v>369.5</v>
      </c>
      <c r="D1140" s="51">
        <v>355.5</v>
      </c>
      <c r="E1140" s="51">
        <v>14</v>
      </c>
      <c r="F1140" s="51" t="s">
        <v>87</v>
      </c>
      <c r="T1140" s="51"/>
    </row>
    <row r="1141" spans="2:20" ht="14" x14ac:dyDescent="0.3">
      <c r="B1141" s="67">
        <v>44516</v>
      </c>
      <c r="C1141" s="51">
        <v>368.3</v>
      </c>
      <c r="D1141" s="51">
        <v>352.7</v>
      </c>
      <c r="E1141" s="51">
        <v>15.6</v>
      </c>
      <c r="F1141" s="51" t="s">
        <v>87</v>
      </c>
      <c r="T1141" s="51"/>
    </row>
    <row r="1142" spans="2:20" ht="14" x14ac:dyDescent="0.3">
      <c r="B1142" s="67">
        <v>44517</v>
      </c>
      <c r="C1142" s="51">
        <v>367.4</v>
      </c>
      <c r="D1142" s="51">
        <v>357.6</v>
      </c>
      <c r="E1142" s="51">
        <v>9.8000000000000007</v>
      </c>
      <c r="F1142" s="51" t="s">
        <v>87</v>
      </c>
      <c r="T1142" s="51"/>
    </row>
    <row r="1143" spans="2:20" ht="14" x14ac:dyDescent="0.3">
      <c r="B1143" s="67">
        <v>44518</v>
      </c>
      <c r="C1143" s="51">
        <v>367.9</v>
      </c>
      <c r="D1143" s="51">
        <v>353.9</v>
      </c>
      <c r="E1143" s="51">
        <v>13.9</v>
      </c>
      <c r="F1143" s="51" t="s">
        <v>87</v>
      </c>
      <c r="T1143" s="51"/>
    </row>
    <row r="1144" spans="2:20" ht="14" x14ac:dyDescent="0.3">
      <c r="B1144" s="67">
        <v>44519</v>
      </c>
      <c r="C1144" s="51">
        <v>367.2</v>
      </c>
      <c r="D1144" s="51">
        <v>357.1</v>
      </c>
      <c r="E1144" s="51">
        <v>10.199999999999999</v>
      </c>
      <c r="F1144" s="51" t="s">
        <v>87</v>
      </c>
      <c r="T1144" s="51"/>
    </row>
    <row r="1145" spans="2:20" ht="14" x14ac:dyDescent="0.3">
      <c r="B1145" s="67">
        <v>44520</v>
      </c>
      <c r="C1145" s="51">
        <v>371.3</v>
      </c>
      <c r="D1145" s="51">
        <v>359.8</v>
      </c>
      <c r="E1145" s="51">
        <v>11.5</v>
      </c>
      <c r="F1145" s="51" t="s">
        <v>87</v>
      </c>
      <c r="T1145" s="51"/>
    </row>
    <row r="1146" spans="2:20" ht="14" x14ac:dyDescent="0.3">
      <c r="B1146" s="67">
        <v>44521</v>
      </c>
      <c r="C1146" s="51">
        <v>371.5</v>
      </c>
      <c r="D1146" s="51">
        <v>356.7</v>
      </c>
      <c r="E1146" s="51">
        <v>14.8</v>
      </c>
      <c r="F1146" s="51" t="s">
        <v>87</v>
      </c>
      <c r="T1146" s="51"/>
    </row>
    <row r="1147" spans="2:20" ht="14" x14ac:dyDescent="0.3">
      <c r="B1147" s="67">
        <v>44522</v>
      </c>
      <c r="C1147" s="51">
        <v>365.9</v>
      </c>
      <c r="D1147" s="51">
        <v>345.4</v>
      </c>
      <c r="E1147" s="51">
        <v>20.5</v>
      </c>
      <c r="F1147" s="51" t="s">
        <v>87</v>
      </c>
      <c r="T1147" s="51"/>
    </row>
    <row r="1148" spans="2:20" ht="14" x14ac:dyDescent="0.3">
      <c r="B1148" s="67">
        <v>44523</v>
      </c>
      <c r="C1148" s="51">
        <v>368</v>
      </c>
      <c r="D1148" s="51">
        <v>344.2</v>
      </c>
      <c r="E1148" s="51">
        <v>23.8</v>
      </c>
      <c r="F1148" s="51" t="s">
        <v>87</v>
      </c>
      <c r="T1148" s="51"/>
    </row>
    <row r="1149" spans="2:20" ht="14" x14ac:dyDescent="0.3">
      <c r="B1149" s="67">
        <v>44524</v>
      </c>
      <c r="C1149" s="51">
        <v>366.7</v>
      </c>
      <c r="D1149" s="51">
        <v>350.3</v>
      </c>
      <c r="E1149" s="51">
        <v>16.399999999999999</v>
      </c>
      <c r="F1149" s="51" t="s">
        <v>87</v>
      </c>
      <c r="T1149" s="51"/>
    </row>
    <row r="1150" spans="2:20" ht="14" x14ac:dyDescent="0.3">
      <c r="B1150" s="67">
        <v>44525</v>
      </c>
      <c r="C1150" s="51">
        <v>369.4</v>
      </c>
      <c r="D1150" s="51">
        <v>350.1</v>
      </c>
      <c r="E1150" s="51">
        <v>19.3</v>
      </c>
      <c r="F1150" s="51" t="s">
        <v>87</v>
      </c>
      <c r="T1150" s="51"/>
    </row>
    <row r="1151" spans="2:20" ht="14" x14ac:dyDescent="0.3">
      <c r="B1151" s="67">
        <v>44526</v>
      </c>
      <c r="C1151" s="51">
        <v>371.7</v>
      </c>
      <c r="D1151" s="51">
        <v>355.2</v>
      </c>
      <c r="E1151" s="51">
        <v>16.5</v>
      </c>
      <c r="F1151" s="51" t="s">
        <v>87</v>
      </c>
      <c r="T1151" s="51"/>
    </row>
    <row r="1152" spans="2:20" ht="14" x14ac:dyDescent="0.3">
      <c r="B1152" s="67">
        <v>44527</v>
      </c>
      <c r="C1152" s="51">
        <v>366.3</v>
      </c>
      <c r="D1152" s="51">
        <v>342</v>
      </c>
      <c r="E1152" s="51">
        <v>24.3</v>
      </c>
      <c r="F1152" s="51" t="s">
        <v>87</v>
      </c>
      <c r="T1152" s="51"/>
    </row>
    <row r="1153" spans="2:20" ht="14" x14ac:dyDescent="0.3">
      <c r="B1153" s="67">
        <v>44528</v>
      </c>
      <c r="C1153" s="51">
        <v>363.5</v>
      </c>
      <c r="D1153" s="51">
        <v>338.5</v>
      </c>
      <c r="E1153" s="51">
        <v>25</v>
      </c>
      <c r="F1153" s="51" t="s">
        <v>87</v>
      </c>
      <c r="T1153" s="51"/>
    </row>
    <row r="1154" spans="2:20" ht="14" x14ac:dyDescent="0.3">
      <c r="B1154" s="67">
        <v>44529</v>
      </c>
      <c r="C1154" s="51">
        <v>361.5</v>
      </c>
      <c r="D1154" s="51">
        <v>320.3</v>
      </c>
      <c r="E1154" s="51">
        <v>41.2</v>
      </c>
      <c r="F1154" s="51" t="s">
        <v>87</v>
      </c>
      <c r="T1154" s="51"/>
    </row>
    <row r="1155" spans="2:20" ht="14" x14ac:dyDescent="0.3">
      <c r="B1155" s="67">
        <v>44530</v>
      </c>
      <c r="C1155" s="51">
        <v>363.7</v>
      </c>
      <c r="D1155" s="51">
        <v>347.4</v>
      </c>
      <c r="E1155" s="51">
        <v>16.3</v>
      </c>
      <c r="F1155" s="51" t="s">
        <v>87</v>
      </c>
      <c r="T1155" s="51"/>
    </row>
    <row r="1156" spans="2:20" ht="14" x14ac:dyDescent="0.3">
      <c r="B1156" s="67">
        <v>44531</v>
      </c>
      <c r="C1156" s="51">
        <v>365.8</v>
      </c>
      <c r="D1156" s="51">
        <v>340.3</v>
      </c>
      <c r="E1156" s="51">
        <v>25.6</v>
      </c>
      <c r="F1156" s="51" t="s">
        <v>87</v>
      </c>
      <c r="T1156" s="51"/>
    </row>
    <row r="1157" spans="2:20" ht="14" x14ac:dyDescent="0.3">
      <c r="B1157" s="67">
        <v>44532</v>
      </c>
      <c r="C1157" s="51">
        <v>364</v>
      </c>
      <c r="D1157" s="51">
        <v>332.3</v>
      </c>
      <c r="E1157" s="51">
        <v>31.7</v>
      </c>
      <c r="F1157" s="51" t="s">
        <v>87</v>
      </c>
      <c r="T1157" s="51"/>
    </row>
    <row r="1158" spans="2:20" ht="14" x14ac:dyDescent="0.3">
      <c r="B1158" s="67">
        <v>44533</v>
      </c>
      <c r="C1158" s="51">
        <v>366.4</v>
      </c>
      <c r="D1158" s="51">
        <v>342</v>
      </c>
      <c r="E1158" s="51">
        <v>24.5</v>
      </c>
      <c r="F1158" s="51" t="s">
        <v>87</v>
      </c>
      <c r="T1158" s="51"/>
    </row>
    <row r="1159" spans="2:20" ht="14" x14ac:dyDescent="0.3">
      <c r="B1159" s="67">
        <v>44534</v>
      </c>
      <c r="C1159" s="51">
        <v>370</v>
      </c>
      <c r="D1159" s="51">
        <v>358</v>
      </c>
      <c r="E1159" s="51">
        <v>12</v>
      </c>
      <c r="F1159" s="51" t="s">
        <v>87</v>
      </c>
      <c r="T1159" s="51"/>
    </row>
    <row r="1160" spans="2:20" ht="14" x14ac:dyDescent="0.3">
      <c r="B1160" s="67">
        <v>44535</v>
      </c>
      <c r="C1160" s="51">
        <v>370.9</v>
      </c>
      <c r="D1160" s="51">
        <v>351.7</v>
      </c>
      <c r="E1160" s="51">
        <v>19.2</v>
      </c>
      <c r="F1160" s="51" t="s">
        <v>87</v>
      </c>
      <c r="T1160" s="51"/>
    </row>
    <row r="1161" spans="2:20" ht="14" x14ac:dyDescent="0.3">
      <c r="B1161" s="67">
        <v>44536</v>
      </c>
      <c r="C1161" s="51">
        <v>366.8</v>
      </c>
      <c r="D1161" s="51">
        <v>341.2</v>
      </c>
      <c r="E1161" s="51">
        <v>25.6</v>
      </c>
      <c r="F1161" s="51" t="s">
        <v>87</v>
      </c>
      <c r="T1161" s="51"/>
    </row>
    <row r="1162" spans="2:20" ht="14" x14ac:dyDescent="0.3">
      <c r="B1162" s="67">
        <v>44537</v>
      </c>
      <c r="C1162" s="51">
        <v>364.5</v>
      </c>
      <c r="D1162" s="51">
        <v>331.1</v>
      </c>
      <c r="E1162" s="51">
        <v>33.4</v>
      </c>
      <c r="F1162" s="51" t="s">
        <v>87</v>
      </c>
      <c r="T1162" s="51"/>
    </row>
    <row r="1163" spans="2:20" ht="14" x14ac:dyDescent="0.3">
      <c r="B1163" s="67">
        <v>44538</v>
      </c>
      <c r="C1163" s="51">
        <v>363.1</v>
      </c>
      <c r="D1163" s="51">
        <v>335.6</v>
      </c>
      <c r="E1163" s="51">
        <v>27.6</v>
      </c>
      <c r="F1163" s="51" t="s">
        <v>87</v>
      </c>
      <c r="T1163" s="51"/>
    </row>
    <row r="1164" spans="2:20" ht="14" x14ac:dyDescent="0.3">
      <c r="B1164" s="67">
        <v>44539</v>
      </c>
      <c r="C1164" s="51">
        <v>363.1</v>
      </c>
      <c r="D1164" s="51">
        <v>337.5</v>
      </c>
      <c r="E1164" s="51">
        <v>25.7</v>
      </c>
      <c r="F1164" s="51" t="s">
        <v>87</v>
      </c>
      <c r="T1164" s="51"/>
    </row>
    <row r="1165" spans="2:20" ht="14" x14ac:dyDescent="0.3">
      <c r="B1165" s="67">
        <v>44540</v>
      </c>
      <c r="C1165" s="51">
        <v>366</v>
      </c>
      <c r="D1165" s="51">
        <v>344.3</v>
      </c>
      <c r="E1165" s="51">
        <v>21.7</v>
      </c>
      <c r="F1165" s="51" t="s">
        <v>87</v>
      </c>
      <c r="T1165" s="51"/>
    </row>
    <row r="1166" spans="2:20" ht="14" x14ac:dyDescent="0.3">
      <c r="B1166" s="67">
        <v>44541</v>
      </c>
      <c r="C1166" s="51">
        <v>359.4</v>
      </c>
      <c r="D1166" s="51">
        <v>333.8</v>
      </c>
      <c r="E1166" s="51">
        <v>25.5</v>
      </c>
      <c r="F1166" s="51" t="s">
        <v>87</v>
      </c>
      <c r="T1166" s="51"/>
    </row>
    <row r="1167" spans="2:20" ht="14" x14ac:dyDescent="0.3">
      <c r="B1167" s="67">
        <v>44542</v>
      </c>
      <c r="C1167" s="51">
        <v>362.5</v>
      </c>
      <c r="D1167" s="51">
        <v>352.1</v>
      </c>
      <c r="E1167" s="51">
        <v>10.4</v>
      </c>
      <c r="F1167" s="51" t="s">
        <v>87</v>
      </c>
      <c r="T1167" s="51"/>
    </row>
    <row r="1168" spans="2:20" ht="14" x14ac:dyDescent="0.3">
      <c r="B1168" s="67">
        <v>44543</v>
      </c>
      <c r="C1168" s="51">
        <v>362.9</v>
      </c>
      <c r="D1168" s="51">
        <v>338.8</v>
      </c>
      <c r="E1168" s="51">
        <v>24.1</v>
      </c>
      <c r="F1168" s="51" t="s">
        <v>87</v>
      </c>
      <c r="T1168" s="51"/>
    </row>
    <row r="1169" spans="2:20" ht="14" x14ac:dyDescent="0.3">
      <c r="B1169" s="67">
        <v>44544</v>
      </c>
      <c r="C1169" s="51">
        <v>360.2</v>
      </c>
      <c r="D1169" s="51">
        <v>344.9</v>
      </c>
      <c r="E1169" s="51">
        <v>15.3</v>
      </c>
      <c r="F1169" s="51" t="s">
        <v>87</v>
      </c>
      <c r="T1169" s="51"/>
    </row>
    <row r="1170" spans="2:20" ht="14" x14ac:dyDescent="0.3">
      <c r="B1170" s="67">
        <v>44545</v>
      </c>
      <c r="C1170" s="51">
        <v>366.1</v>
      </c>
      <c r="D1170" s="51">
        <v>356.4</v>
      </c>
      <c r="E1170" s="51">
        <v>9.8000000000000007</v>
      </c>
      <c r="F1170" s="51" t="s">
        <v>87</v>
      </c>
      <c r="T1170" s="51"/>
    </row>
    <row r="1171" spans="2:20" ht="14" x14ac:dyDescent="0.3">
      <c r="B1171" s="67">
        <v>44546</v>
      </c>
      <c r="C1171" s="51">
        <v>364.2</v>
      </c>
      <c r="D1171" s="51">
        <v>350.9</v>
      </c>
      <c r="E1171" s="51">
        <v>13.2</v>
      </c>
      <c r="F1171" s="51" t="s">
        <v>87</v>
      </c>
      <c r="T1171" s="51"/>
    </row>
    <row r="1172" spans="2:20" ht="14" x14ac:dyDescent="0.3">
      <c r="B1172" s="67">
        <v>44547</v>
      </c>
      <c r="C1172" s="51">
        <v>365.3</v>
      </c>
      <c r="D1172" s="51">
        <v>346.8</v>
      </c>
      <c r="E1172" s="51">
        <v>18.5</v>
      </c>
      <c r="F1172" s="51" t="s">
        <v>87</v>
      </c>
      <c r="T1172" s="51"/>
    </row>
    <row r="1173" spans="2:20" ht="14" x14ac:dyDescent="0.3">
      <c r="B1173" s="67">
        <v>44548</v>
      </c>
      <c r="C1173" s="51">
        <v>370.8</v>
      </c>
      <c r="D1173" s="51">
        <v>349.5</v>
      </c>
      <c r="E1173" s="51">
        <v>21.3</v>
      </c>
      <c r="F1173" s="51" t="s">
        <v>87</v>
      </c>
      <c r="T1173" s="51"/>
    </row>
    <row r="1174" spans="2:20" ht="14" x14ac:dyDescent="0.3">
      <c r="B1174" s="67">
        <v>44549</v>
      </c>
      <c r="C1174" s="51">
        <v>366.3</v>
      </c>
      <c r="D1174" s="51">
        <v>344.3</v>
      </c>
      <c r="E1174" s="51">
        <v>22</v>
      </c>
      <c r="F1174" s="51" t="s">
        <v>87</v>
      </c>
      <c r="T1174" s="51"/>
    </row>
    <row r="1175" spans="2:20" ht="14" x14ac:dyDescent="0.3">
      <c r="B1175" s="67">
        <v>44550</v>
      </c>
      <c r="C1175" s="51">
        <v>369.8</v>
      </c>
      <c r="D1175" s="51">
        <v>338.3</v>
      </c>
      <c r="E1175" s="51">
        <v>31.5</v>
      </c>
      <c r="F1175" s="51" t="s">
        <v>87</v>
      </c>
      <c r="T1175" s="51"/>
    </row>
    <row r="1176" spans="2:20" ht="14" x14ac:dyDescent="0.3">
      <c r="B1176" s="67">
        <v>44551</v>
      </c>
      <c r="C1176" s="51">
        <v>372.8</v>
      </c>
      <c r="D1176" s="51">
        <v>348.9</v>
      </c>
      <c r="E1176" s="51">
        <v>23.9</v>
      </c>
      <c r="F1176" s="51" t="s">
        <v>87</v>
      </c>
      <c r="T1176" s="51"/>
    </row>
    <row r="1177" spans="2:20" ht="14" x14ac:dyDescent="0.3">
      <c r="B1177" s="67">
        <v>44552</v>
      </c>
      <c r="C1177" s="51">
        <v>367.4</v>
      </c>
      <c r="D1177" s="51">
        <v>344</v>
      </c>
      <c r="E1177" s="51">
        <v>23.3</v>
      </c>
      <c r="F1177" s="51" t="s">
        <v>87</v>
      </c>
      <c r="T1177" s="51"/>
    </row>
    <row r="1178" spans="2:20" ht="14" x14ac:dyDescent="0.3">
      <c r="B1178" s="67">
        <v>44553</v>
      </c>
      <c r="C1178" s="51">
        <v>368</v>
      </c>
      <c r="D1178" s="51">
        <v>351</v>
      </c>
      <c r="E1178" s="51">
        <v>17</v>
      </c>
      <c r="F1178" s="51" t="s">
        <v>87</v>
      </c>
      <c r="T1178" s="51"/>
    </row>
    <row r="1179" spans="2:20" ht="14" x14ac:dyDescent="0.3">
      <c r="B1179" s="67">
        <v>44554</v>
      </c>
      <c r="C1179" s="51">
        <v>372.1</v>
      </c>
      <c r="D1179" s="51">
        <v>357.9</v>
      </c>
      <c r="E1179" s="51">
        <v>14.2</v>
      </c>
      <c r="F1179" s="51" t="s">
        <v>87</v>
      </c>
      <c r="T1179" s="51"/>
    </row>
    <row r="1180" spans="2:20" ht="14" x14ac:dyDescent="0.3">
      <c r="B1180" s="67">
        <v>44555</v>
      </c>
      <c r="C1180" s="51">
        <v>365.3</v>
      </c>
      <c r="D1180" s="51">
        <v>352.4</v>
      </c>
      <c r="E1180" s="51">
        <v>13</v>
      </c>
      <c r="F1180" s="51" t="s">
        <v>87</v>
      </c>
      <c r="T1180" s="51"/>
    </row>
    <row r="1181" spans="2:20" ht="14" x14ac:dyDescent="0.3">
      <c r="B1181" s="67">
        <v>44556</v>
      </c>
      <c r="C1181" s="51">
        <v>364.1</v>
      </c>
      <c r="D1181" s="51">
        <v>349</v>
      </c>
      <c r="E1181" s="51">
        <v>15</v>
      </c>
      <c r="F1181" s="51" t="s">
        <v>87</v>
      </c>
      <c r="T1181" s="51"/>
    </row>
    <row r="1182" spans="2:20" ht="14" x14ac:dyDescent="0.3">
      <c r="B1182" s="67">
        <v>44557</v>
      </c>
      <c r="C1182" s="51">
        <v>368.4</v>
      </c>
      <c r="D1182" s="51">
        <v>352.5</v>
      </c>
      <c r="E1182" s="51">
        <v>15.8</v>
      </c>
      <c r="F1182" s="51" t="s">
        <v>87</v>
      </c>
      <c r="T1182" s="51"/>
    </row>
    <row r="1183" spans="2:20" ht="14" x14ac:dyDescent="0.3">
      <c r="B1183" s="67">
        <v>44558</v>
      </c>
      <c r="C1183" s="51">
        <v>371.8</v>
      </c>
      <c r="D1183" s="51">
        <v>359.2</v>
      </c>
      <c r="E1183" s="51">
        <v>12.6</v>
      </c>
      <c r="F1183" s="51" t="s">
        <v>87</v>
      </c>
      <c r="T1183" s="51"/>
    </row>
    <row r="1184" spans="2:20" ht="14" x14ac:dyDescent="0.3">
      <c r="B1184" s="67">
        <v>44559</v>
      </c>
      <c r="C1184" s="51">
        <v>376.8</v>
      </c>
      <c r="D1184" s="51">
        <v>357.1</v>
      </c>
      <c r="E1184" s="51">
        <v>19.8</v>
      </c>
      <c r="F1184" s="51" t="s">
        <v>87</v>
      </c>
      <c r="T1184" s="51"/>
    </row>
    <row r="1185" spans="2:20" ht="14" x14ac:dyDescent="0.3">
      <c r="B1185" s="67">
        <v>44560</v>
      </c>
      <c r="C1185" s="51">
        <v>370.8</v>
      </c>
      <c r="D1185" s="51">
        <v>357.9</v>
      </c>
      <c r="E1185" s="51">
        <v>12.9</v>
      </c>
      <c r="F1185" s="51" t="s">
        <v>87</v>
      </c>
      <c r="T1185" s="51"/>
    </row>
    <row r="1186" spans="2:20" ht="14" x14ac:dyDescent="0.3">
      <c r="B1186" s="67">
        <v>44561</v>
      </c>
      <c r="C1186" s="51">
        <v>371</v>
      </c>
      <c r="D1186" s="51">
        <v>364.4</v>
      </c>
      <c r="E1186" s="51">
        <v>6.5</v>
      </c>
      <c r="F1186" s="51" t="s">
        <v>87</v>
      </c>
      <c r="T1186" s="51"/>
    </row>
    <row r="1187" spans="2:20" ht="14" x14ac:dyDescent="0.3">
      <c r="B1187" s="67">
        <v>44562</v>
      </c>
      <c r="C1187" s="51">
        <v>380.1</v>
      </c>
      <c r="D1187" s="51">
        <v>368.7</v>
      </c>
      <c r="E1187" s="51">
        <v>11.3</v>
      </c>
      <c r="F1187" s="51" t="s">
        <v>87</v>
      </c>
      <c r="T1187" s="51"/>
    </row>
    <row r="1188" spans="2:20" ht="14" x14ac:dyDescent="0.3">
      <c r="B1188" s="67">
        <v>44563</v>
      </c>
      <c r="C1188" s="51">
        <v>375</v>
      </c>
      <c r="D1188" s="51">
        <v>360.2</v>
      </c>
      <c r="E1188" s="51">
        <v>14.8</v>
      </c>
      <c r="F1188" s="51" t="s">
        <v>87</v>
      </c>
      <c r="T1188" s="51"/>
    </row>
    <row r="1189" spans="2:20" ht="14" x14ac:dyDescent="0.3">
      <c r="B1189" s="67">
        <v>44564</v>
      </c>
      <c r="C1189" s="51">
        <v>366.6</v>
      </c>
      <c r="D1189" s="51">
        <v>349.7</v>
      </c>
      <c r="E1189" s="51">
        <v>16.899999999999999</v>
      </c>
      <c r="F1189" s="51" t="s">
        <v>87</v>
      </c>
      <c r="T1189" s="51"/>
    </row>
    <row r="1190" spans="2:20" ht="14" x14ac:dyDescent="0.3">
      <c r="B1190" s="67">
        <v>44565</v>
      </c>
      <c r="C1190" s="51">
        <v>364.5</v>
      </c>
      <c r="D1190" s="51">
        <v>340.9</v>
      </c>
      <c r="E1190" s="51">
        <v>23.6</v>
      </c>
      <c r="F1190" s="51" t="s">
        <v>87</v>
      </c>
      <c r="T1190" s="51"/>
    </row>
    <row r="1191" spans="2:20" ht="14" x14ac:dyDescent="0.3">
      <c r="B1191" s="67">
        <v>44566</v>
      </c>
      <c r="C1191" s="51">
        <v>359.9</v>
      </c>
      <c r="D1191" s="51">
        <v>338.1</v>
      </c>
      <c r="E1191" s="51">
        <v>21.8</v>
      </c>
      <c r="F1191" s="51" t="s">
        <v>87</v>
      </c>
      <c r="T1191" s="51"/>
    </row>
    <row r="1192" spans="2:20" ht="14" x14ac:dyDescent="0.3">
      <c r="B1192" s="67">
        <v>44567</v>
      </c>
      <c r="C1192" s="51">
        <v>360.9</v>
      </c>
      <c r="D1192" s="51">
        <v>329.3</v>
      </c>
      <c r="E1192" s="51">
        <v>31.6</v>
      </c>
      <c r="F1192" s="51" t="s">
        <v>87</v>
      </c>
      <c r="T1192" s="51"/>
    </row>
    <row r="1193" spans="2:20" ht="14" x14ac:dyDescent="0.3">
      <c r="B1193" s="67">
        <v>44568</v>
      </c>
      <c r="C1193" s="51">
        <v>364.1</v>
      </c>
      <c r="D1193" s="51">
        <v>342.4</v>
      </c>
      <c r="E1193" s="51">
        <v>21.7</v>
      </c>
      <c r="F1193" s="51" t="s">
        <v>87</v>
      </c>
      <c r="T1193" s="51"/>
    </row>
    <row r="1194" spans="2:20" ht="14" x14ac:dyDescent="0.3">
      <c r="B1194" s="67">
        <v>44569</v>
      </c>
      <c r="C1194" s="51">
        <v>358.1</v>
      </c>
      <c r="D1194" s="51">
        <v>337.6</v>
      </c>
      <c r="E1194" s="51">
        <v>20.5</v>
      </c>
      <c r="F1194" s="51" t="s">
        <v>87</v>
      </c>
      <c r="T1194" s="51"/>
    </row>
    <row r="1195" spans="2:20" ht="14" x14ac:dyDescent="0.3">
      <c r="B1195" s="67">
        <v>44570</v>
      </c>
      <c r="C1195" s="51">
        <v>361.8</v>
      </c>
      <c r="D1195" s="51">
        <v>337.6</v>
      </c>
      <c r="E1195" s="51">
        <v>24.2</v>
      </c>
      <c r="F1195" s="51" t="s">
        <v>87</v>
      </c>
      <c r="T1195" s="51"/>
    </row>
    <row r="1196" spans="2:20" ht="14" x14ac:dyDescent="0.3">
      <c r="B1196" s="67">
        <v>44571</v>
      </c>
      <c r="C1196" s="51">
        <v>358.8</v>
      </c>
      <c r="D1196" s="51">
        <v>329.7</v>
      </c>
      <c r="E1196" s="51">
        <v>29</v>
      </c>
      <c r="F1196" s="51" t="s">
        <v>87</v>
      </c>
      <c r="T1196" s="51"/>
    </row>
    <row r="1197" spans="2:20" ht="14" x14ac:dyDescent="0.3">
      <c r="B1197" s="67">
        <v>44572</v>
      </c>
      <c r="C1197" s="51">
        <v>358</v>
      </c>
      <c r="D1197" s="51">
        <v>338.3</v>
      </c>
      <c r="E1197" s="51">
        <v>19.7</v>
      </c>
      <c r="F1197" s="51" t="s">
        <v>87</v>
      </c>
      <c r="T1197" s="51"/>
    </row>
    <row r="1198" spans="2:20" ht="14" x14ac:dyDescent="0.3">
      <c r="B1198" s="67">
        <v>44573</v>
      </c>
      <c r="C1198" s="51">
        <v>357.7</v>
      </c>
      <c r="D1198" s="51">
        <v>337.6</v>
      </c>
      <c r="E1198" s="51">
        <v>20.100000000000001</v>
      </c>
      <c r="F1198" s="51" t="s">
        <v>87</v>
      </c>
      <c r="T1198" s="51"/>
    </row>
    <row r="1199" spans="2:20" ht="14" x14ac:dyDescent="0.3">
      <c r="B1199" s="67">
        <v>44574</v>
      </c>
      <c r="C1199" s="51">
        <v>357.6</v>
      </c>
      <c r="D1199" s="51">
        <v>338.8</v>
      </c>
      <c r="E1199" s="51">
        <v>18.7</v>
      </c>
      <c r="F1199" s="51" t="s">
        <v>87</v>
      </c>
      <c r="T1199" s="51"/>
    </row>
    <row r="1200" spans="2:20" ht="14" x14ac:dyDescent="0.3">
      <c r="B1200" s="67">
        <v>44575</v>
      </c>
      <c r="C1200" s="51">
        <v>355.9</v>
      </c>
      <c r="D1200" s="51">
        <v>329.5</v>
      </c>
      <c r="E1200" s="51">
        <v>26.5</v>
      </c>
      <c r="F1200" s="51" t="s">
        <v>87</v>
      </c>
      <c r="T1200" s="51"/>
    </row>
    <row r="1201" spans="2:20" ht="14" x14ac:dyDescent="0.3">
      <c r="B1201" s="67">
        <v>44576</v>
      </c>
      <c r="C1201" s="51">
        <v>358.4</v>
      </c>
      <c r="D1201" s="51">
        <v>324.7</v>
      </c>
      <c r="E1201" s="51">
        <v>33.700000000000003</v>
      </c>
      <c r="F1201" s="51" t="s">
        <v>87</v>
      </c>
      <c r="T1201" s="51"/>
    </row>
    <row r="1202" spans="2:20" ht="14" x14ac:dyDescent="0.3">
      <c r="B1202" s="67">
        <v>44577</v>
      </c>
      <c r="C1202" s="51">
        <v>361.6</v>
      </c>
      <c r="D1202" s="51">
        <v>346.3</v>
      </c>
      <c r="E1202" s="51">
        <v>15.4</v>
      </c>
      <c r="F1202" s="51" t="s">
        <v>87</v>
      </c>
      <c r="T1202" s="51"/>
    </row>
    <row r="1203" spans="2:20" ht="14" x14ac:dyDescent="0.3">
      <c r="B1203" s="67">
        <v>44578</v>
      </c>
      <c r="C1203" s="51">
        <v>360.4</v>
      </c>
      <c r="D1203" s="51">
        <v>331.8</v>
      </c>
      <c r="E1203" s="51">
        <v>28.6</v>
      </c>
      <c r="F1203" s="51" t="s">
        <v>87</v>
      </c>
      <c r="T1203" s="51"/>
    </row>
    <row r="1204" spans="2:20" ht="14" x14ac:dyDescent="0.3">
      <c r="B1204" s="67">
        <v>44579</v>
      </c>
      <c r="C1204" s="51">
        <v>360.9</v>
      </c>
      <c r="D1204" s="51">
        <v>322.7</v>
      </c>
      <c r="E1204" s="51">
        <v>38.200000000000003</v>
      </c>
      <c r="F1204" s="51" t="s">
        <v>87</v>
      </c>
      <c r="T1204" s="51"/>
    </row>
    <row r="1205" spans="2:20" ht="14" x14ac:dyDescent="0.3">
      <c r="B1205" s="67">
        <v>44580</v>
      </c>
      <c r="C1205" s="51">
        <v>366.7</v>
      </c>
      <c r="D1205" s="51">
        <v>343.3</v>
      </c>
      <c r="E1205" s="51">
        <v>23.4</v>
      </c>
      <c r="F1205" s="51" t="s">
        <v>87</v>
      </c>
      <c r="T1205" s="51"/>
    </row>
    <row r="1206" spans="2:20" ht="14" x14ac:dyDescent="0.3">
      <c r="B1206" s="67">
        <v>44581</v>
      </c>
      <c r="C1206" s="51">
        <v>369.1</v>
      </c>
      <c r="D1206" s="51">
        <v>341.3</v>
      </c>
      <c r="E1206" s="51">
        <v>27.8</v>
      </c>
      <c r="F1206" s="51" t="s">
        <v>87</v>
      </c>
      <c r="T1206" s="51"/>
    </row>
    <row r="1207" spans="2:20" ht="14" x14ac:dyDescent="0.3">
      <c r="B1207" s="67">
        <v>44582</v>
      </c>
      <c r="C1207" s="51">
        <v>366.1</v>
      </c>
      <c r="D1207" s="51">
        <v>336.4</v>
      </c>
      <c r="E1207" s="51">
        <v>29.7</v>
      </c>
      <c r="F1207" s="51" t="s">
        <v>87</v>
      </c>
      <c r="T1207" s="51"/>
    </row>
    <row r="1208" spans="2:20" ht="14" x14ac:dyDescent="0.3">
      <c r="B1208" s="67">
        <v>44583</v>
      </c>
      <c r="C1208" s="51">
        <v>362.5</v>
      </c>
      <c r="D1208" s="51">
        <v>347.6</v>
      </c>
      <c r="E1208" s="51">
        <v>14.8</v>
      </c>
      <c r="F1208" s="51" t="s">
        <v>87</v>
      </c>
      <c r="T1208" s="51"/>
    </row>
    <row r="1209" spans="2:20" ht="14" x14ac:dyDescent="0.3">
      <c r="B1209" s="67">
        <v>44584</v>
      </c>
      <c r="C1209" s="51">
        <v>366.9</v>
      </c>
      <c r="D1209" s="51">
        <v>353.2</v>
      </c>
      <c r="E1209" s="51">
        <v>13.7</v>
      </c>
      <c r="F1209" s="51" t="s">
        <v>87</v>
      </c>
      <c r="T1209" s="51"/>
    </row>
    <row r="1210" spans="2:20" ht="14" x14ac:dyDescent="0.3">
      <c r="B1210" s="67">
        <v>44585</v>
      </c>
      <c r="C1210" s="51">
        <v>367.9</v>
      </c>
      <c r="D1210" s="51">
        <v>341.2</v>
      </c>
      <c r="E1210" s="51">
        <v>26.7</v>
      </c>
      <c r="F1210" s="51" t="s">
        <v>87</v>
      </c>
      <c r="T1210" s="51"/>
    </row>
    <row r="1211" spans="2:20" ht="14" x14ac:dyDescent="0.3">
      <c r="B1211" s="67">
        <v>44586</v>
      </c>
      <c r="C1211" s="51">
        <v>364.6</v>
      </c>
      <c r="D1211" s="51">
        <v>332.9</v>
      </c>
      <c r="E1211" s="51">
        <v>31.7</v>
      </c>
      <c r="F1211" s="51" t="s">
        <v>87</v>
      </c>
      <c r="T1211" s="51"/>
    </row>
    <row r="1212" spans="2:20" ht="14" x14ac:dyDescent="0.3">
      <c r="B1212" s="67">
        <v>44587</v>
      </c>
      <c r="C1212" s="51">
        <v>363.7</v>
      </c>
      <c r="D1212" s="51">
        <v>332.2</v>
      </c>
      <c r="E1212" s="51">
        <v>31.6</v>
      </c>
      <c r="F1212" s="51" t="s">
        <v>87</v>
      </c>
      <c r="T1212" s="51"/>
    </row>
    <row r="1213" spans="2:20" ht="14" x14ac:dyDescent="0.3">
      <c r="B1213" s="67">
        <v>44588</v>
      </c>
      <c r="C1213" s="51">
        <v>361.8</v>
      </c>
      <c r="D1213" s="51">
        <v>349.2</v>
      </c>
      <c r="E1213" s="51">
        <v>12.7</v>
      </c>
      <c r="F1213" s="51" t="s">
        <v>87</v>
      </c>
      <c r="T1213" s="51"/>
    </row>
    <row r="1214" spans="2:20" ht="14" x14ac:dyDescent="0.3">
      <c r="B1214" s="67">
        <v>44589</v>
      </c>
      <c r="C1214" s="51">
        <v>360.7</v>
      </c>
      <c r="D1214" s="51">
        <v>332.1</v>
      </c>
      <c r="E1214" s="51">
        <v>28.6</v>
      </c>
      <c r="F1214" s="51" t="s">
        <v>87</v>
      </c>
      <c r="T1214" s="51"/>
    </row>
    <row r="1215" spans="2:20" ht="14" x14ac:dyDescent="0.3">
      <c r="B1215" s="67">
        <v>44590</v>
      </c>
      <c r="C1215" s="51">
        <v>363.8</v>
      </c>
      <c r="D1215" s="51">
        <v>355.6</v>
      </c>
      <c r="E1215" s="51">
        <v>8.1999999999999993</v>
      </c>
      <c r="F1215" s="51" t="s">
        <v>87</v>
      </c>
      <c r="T1215" s="51"/>
    </row>
    <row r="1216" spans="2:20" ht="14" x14ac:dyDescent="0.3">
      <c r="B1216" s="67">
        <v>44591</v>
      </c>
      <c r="C1216" s="51">
        <v>364.8</v>
      </c>
      <c r="D1216" s="51">
        <v>342.6</v>
      </c>
      <c r="E1216" s="51">
        <v>22.2</v>
      </c>
      <c r="F1216" s="51" t="s">
        <v>87</v>
      </c>
      <c r="T1216" s="51"/>
    </row>
    <row r="1217" spans="2:20" ht="14" x14ac:dyDescent="0.3">
      <c r="B1217" s="67">
        <v>44592</v>
      </c>
      <c r="C1217" s="51">
        <v>365</v>
      </c>
      <c r="D1217" s="51">
        <v>342.6</v>
      </c>
      <c r="E1217" s="51">
        <v>22.4</v>
      </c>
      <c r="F1217" s="51" t="s">
        <v>87</v>
      </c>
      <c r="T1217" s="51"/>
    </row>
    <row r="1218" spans="2:20" ht="14" x14ac:dyDescent="0.3">
      <c r="B1218" s="67">
        <v>44593</v>
      </c>
      <c r="C1218" s="51">
        <v>368.6</v>
      </c>
      <c r="D1218" s="51">
        <v>360</v>
      </c>
      <c r="E1218" s="51">
        <v>8.5</v>
      </c>
      <c r="F1218" s="51" t="s">
        <v>87</v>
      </c>
      <c r="T1218" s="51"/>
    </row>
    <row r="1219" spans="2:20" ht="14" x14ac:dyDescent="0.3">
      <c r="B1219" s="67">
        <v>44594</v>
      </c>
      <c r="C1219" s="51">
        <v>371.2</v>
      </c>
      <c r="D1219" s="51">
        <v>357.9</v>
      </c>
      <c r="E1219" s="51">
        <v>13.2</v>
      </c>
      <c r="F1219" s="51" t="s">
        <v>87</v>
      </c>
      <c r="T1219" s="51"/>
    </row>
    <row r="1220" spans="2:20" ht="14" x14ac:dyDescent="0.3">
      <c r="B1220" s="67">
        <v>44595</v>
      </c>
      <c r="C1220" s="51">
        <v>366.9</v>
      </c>
      <c r="D1220" s="51">
        <v>349</v>
      </c>
      <c r="E1220" s="51">
        <v>17.899999999999999</v>
      </c>
      <c r="F1220" s="51" t="s">
        <v>87</v>
      </c>
      <c r="T1220" s="51"/>
    </row>
    <row r="1221" spans="2:20" ht="14" x14ac:dyDescent="0.3">
      <c r="B1221" s="67">
        <v>44596</v>
      </c>
      <c r="C1221" s="51">
        <v>366.5</v>
      </c>
      <c r="D1221" s="51">
        <v>349.4</v>
      </c>
      <c r="E1221" s="51">
        <v>17.100000000000001</v>
      </c>
      <c r="F1221" s="51" t="s">
        <v>87</v>
      </c>
      <c r="T1221" s="51"/>
    </row>
    <row r="1222" spans="2:20" ht="14" x14ac:dyDescent="0.3">
      <c r="B1222" s="67">
        <v>44597</v>
      </c>
      <c r="C1222" s="51">
        <v>362.8</v>
      </c>
      <c r="D1222" s="51">
        <v>342.9</v>
      </c>
      <c r="E1222" s="51">
        <v>19.899999999999999</v>
      </c>
      <c r="F1222" s="51" t="s">
        <v>87</v>
      </c>
      <c r="T1222" s="51"/>
    </row>
    <row r="1223" spans="2:20" ht="14" x14ac:dyDescent="0.3">
      <c r="B1223" s="67">
        <v>44598</v>
      </c>
      <c r="C1223" s="51">
        <v>364</v>
      </c>
      <c r="D1223" s="51">
        <v>356.7</v>
      </c>
      <c r="E1223" s="51">
        <v>7.3</v>
      </c>
      <c r="F1223" s="51" t="s">
        <v>87</v>
      </c>
      <c r="T1223" s="51"/>
    </row>
    <row r="1224" spans="2:20" ht="14" x14ac:dyDescent="0.3">
      <c r="B1224" s="67">
        <v>44599</v>
      </c>
      <c r="C1224" s="51">
        <v>360.5</v>
      </c>
      <c r="D1224" s="51">
        <v>328.8</v>
      </c>
      <c r="E1224" s="51">
        <v>31.7</v>
      </c>
      <c r="F1224" s="51" t="s">
        <v>87</v>
      </c>
      <c r="T1224" s="51"/>
    </row>
    <row r="1225" spans="2:20" ht="14" x14ac:dyDescent="0.3">
      <c r="B1225" s="67">
        <v>44600</v>
      </c>
      <c r="C1225" s="51">
        <v>361.5</v>
      </c>
      <c r="D1225" s="51">
        <v>346.7</v>
      </c>
      <c r="E1225" s="51">
        <v>14.8</v>
      </c>
      <c r="F1225" s="51" t="s">
        <v>87</v>
      </c>
      <c r="T1225" s="51"/>
    </row>
    <row r="1226" spans="2:20" ht="14" x14ac:dyDescent="0.3">
      <c r="B1226" s="67">
        <v>44601</v>
      </c>
      <c r="C1226" s="51">
        <v>363.5</v>
      </c>
      <c r="D1226" s="51">
        <v>348.7</v>
      </c>
      <c r="E1226" s="51">
        <v>14.9</v>
      </c>
      <c r="F1226" s="51" t="s">
        <v>87</v>
      </c>
      <c r="T1226" s="51"/>
    </row>
    <row r="1227" spans="2:20" ht="14" x14ac:dyDescent="0.3">
      <c r="B1227" s="67">
        <v>44602</v>
      </c>
      <c r="C1227" s="51">
        <v>362</v>
      </c>
      <c r="D1227" s="51">
        <v>353.7</v>
      </c>
      <c r="E1227" s="51">
        <v>8.3000000000000007</v>
      </c>
      <c r="F1227" s="51" t="s">
        <v>87</v>
      </c>
      <c r="T1227" s="51"/>
    </row>
    <row r="1228" spans="2:20" ht="14" x14ac:dyDescent="0.3">
      <c r="B1228" s="67">
        <v>44603</v>
      </c>
      <c r="C1228" s="51">
        <v>360.6</v>
      </c>
      <c r="D1228" s="51">
        <v>338.4</v>
      </c>
      <c r="E1228" s="51">
        <v>22.1</v>
      </c>
      <c r="F1228" s="51" t="s">
        <v>87</v>
      </c>
      <c r="T1228" s="51"/>
    </row>
    <row r="1229" spans="2:20" ht="14" x14ac:dyDescent="0.3">
      <c r="B1229" s="67">
        <v>44604</v>
      </c>
      <c r="C1229" s="51">
        <v>359.7</v>
      </c>
      <c r="D1229" s="51">
        <v>344.4</v>
      </c>
      <c r="E1229" s="51">
        <v>15.3</v>
      </c>
      <c r="F1229" s="51" t="s">
        <v>87</v>
      </c>
      <c r="T1229" s="51"/>
    </row>
    <row r="1230" spans="2:20" ht="14" x14ac:dyDescent="0.3">
      <c r="B1230" s="67">
        <v>44605</v>
      </c>
      <c r="C1230" s="51">
        <v>362</v>
      </c>
      <c r="D1230" s="51">
        <v>346.7</v>
      </c>
      <c r="E1230" s="51">
        <v>15.3</v>
      </c>
      <c r="F1230" s="51" t="s">
        <v>87</v>
      </c>
      <c r="T1230" s="51"/>
    </row>
    <row r="1231" spans="2:20" ht="14" x14ac:dyDescent="0.3">
      <c r="B1231" s="67">
        <v>44606</v>
      </c>
      <c r="C1231" s="51">
        <v>365.6</v>
      </c>
      <c r="D1231" s="51">
        <v>355.2</v>
      </c>
      <c r="E1231" s="51">
        <v>10.4</v>
      </c>
      <c r="F1231" s="51" t="s">
        <v>87</v>
      </c>
      <c r="T1231" s="51"/>
    </row>
    <row r="1232" spans="2:20" ht="14" x14ac:dyDescent="0.3">
      <c r="B1232" s="67">
        <v>44607</v>
      </c>
      <c r="C1232" s="51">
        <v>366.6</v>
      </c>
      <c r="D1232" s="51">
        <v>353.6</v>
      </c>
      <c r="E1232" s="51">
        <v>13.1</v>
      </c>
      <c r="F1232" s="51" t="s">
        <v>87</v>
      </c>
      <c r="T1232" s="51"/>
    </row>
    <row r="1233" spans="2:20" ht="14" x14ac:dyDescent="0.3">
      <c r="B1233" s="67">
        <v>44608</v>
      </c>
      <c r="C1233" s="51">
        <v>367.7</v>
      </c>
      <c r="D1233" s="51">
        <v>357.4</v>
      </c>
      <c r="E1233" s="51">
        <v>10.3</v>
      </c>
      <c r="F1233" s="51" t="s">
        <v>87</v>
      </c>
      <c r="T1233" s="51"/>
    </row>
    <row r="1234" spans="2:20" ht="14" x14ac:dyDescent="0.3">
      <c r="B1234" s="67">
        <v>44609</v>
      </c>
      <c r="C1234" s="51">
        <v>365.5</v>
      </c>
      <c r="D1234" s="51">
        <v>355.5</v>
      </c>
      <c r="E1234" s="51">
        <v>9.9</v>
      </c>
      <c r="F1234" s="51" t="s">
        <v>87</v>
      </c>
      <c r="T1234" s="51"/>
    </row>
    <row r="1235" spans="2:20" ht="14" x14ac:dyDescent="0.3">
      <c r="B1235" s="67">
        <v>44610</v>
      </c>
      <c r="C1235" s="51">
        <v>366.1</v>
      </c>
      <c r="D1235" s="51">
        <v>355.4</v>
      </c>
      <c r="E1235" s="51">
        <v>10.7</v>
      </c>
      <c r="F1235" s="51" t="s">
        <v>87</v>
      </c>
      <c r="T1235" s="51"/>
    </row>
    <row r="1236" spans="2:20" ht="14" x14ac:dyDescent="0.3">
      <c r="B1236" s="67">
        <v>44611</v>
      </c>
      <c r="C1236" s="51">
        <v>366</v>
      </c>
      <c r="D1236" s="51">
        <v>341.7</v>
      </c>
      <c r="E1236" s="51">
        <v>24.3</v>
      </c>
      <c r="F1236" s="51" t="s">
        <v>87</v>
      </c>
      <c r="T1236" s="51"/>
    </row>
    <row r="1237" spans="2:20" ht="14" x14ac:dyDescent="0.3">
      <c r="B1237" s="67">
        <v>44612</v>
      </c>
      <c r="C1237" s="51">
        <v>363.1</v>
      </c>
      <c r="D1237" s="51">
        <v>357.6</v>
      </c>
      <c r="E1237" s="51">
        <v>5.5</v>
      </c>
      <c r="F1237" s="51" t="s">
        <v>87</v>
      </c>
      <c r="T1237" s="51"/>
    </row>
    <row r="1238" spans="2:20" ht="14" x14ac:dyDescent="0.3">
      <c r="B1238" s="67">
        <v>44613</v>
      </c>
      <c r="C1238" s="51">
        <v>363</v>
      </c>
      <c r="D1238" s="51">
        <v>347.2</v>
      </c>
      <c r="E1238" s="51">
        <v>15.8</v>
      </c>
      <c r="F1238" s="51" t="s">
        <v>87</v>
      </c>
      <c r="T1238" s="51"/>
    </row>
    <row r="1239" spans="2:20" ht="14" x14ac:dyDescent="0.3">
      <c r="B1239" s="67">
        <v>44614</v>
      </c>
      <c r="C1239" s="51">
        <v>364.1</v>
      </c>
      <c r="D1239" s="51">
        <v>352.1</v>
      </c>
      <c r="E1239" s="51">
        <v>12.1</v>
      </c>
      <c r="F1239" s="51" t="s">
        <v>87</v>
      </c>
      <c r="T1239" s="51"/>
    </row>
    <row r="1240" spans="2:20" ht="14" x14ac:dyDescent="0.3">
      <c r="B1240" s="67">
        <v>44615</v>
      </c>
      <c r="C1240" s="51">
        <v>365.4</v>
      </c>
      <c r="D1240" s="51">
        <v>323.3</v>
      </c>
      <c r="E1240" s="51">
        <v>42</v>
      </c>
      <c r="F1240" s="51" t="s">
        <v>87</v>
      </c>
      <c r="T1240" s="51"/>
    </row>
    <row r="1241" spans="2:20" ht="14" x14ac:dyDescent="0.3">
      <c r="B1241" s="67">
        <v>44616</v>
      </c>
      <c r="C1241" s="51">
        <v>363.2</v>
      </c>
      <c r="D1241" s="51">
        <v>352.1</v>
      </c>
      <c r="E1241" s="51">
        <v>11</v>
      </c>
      <c r="F1241" s="51" t="s">
        <v>87</v>
      </c>
      <c r="T1241" s="51"/>
    </row>
    <row r="1242" spans="2:20" ht="14" x14ac:dyDescent="0.3">
      <c r="B1242" s="67">
        <v>44617</v>
      </c>
      <c r="C1242" s="51">
        <v>365.1</v>
      </c>
      <c r="D1242" s="51">
        <v>356.8</v>
      </c>
      <c r="E1242" s="51">
        <v>8.1999999999999993</v>
      </c>
      <c r="F1242" s="51" t="s">
        <v>87</v>
      </c>
      <c r="T1242" s="51"/>
    </row>
    <row r="1243" spans="2:20" ht="14" x14ac:dyDescent="0.3">
      <c r="B1243" s="67">
        <v>44618</v>
      </c>
      <c r="C1243" s="51">
        <v>365.1</v>
      </c>
      <c r="D1243" s="51">
        <v>355</v>
      </c>
      <c r="E1243" s="51">
        <v>10.199999999999999</v>
      </c>
      <c r="F1243" s="51" t="s">
        <v>87</v>
      </c>
      <c r="T1243" s="51"/>
    </row>
    <row r="1244" spans="2:20" ht="14" x14ac:dyDescent="0.3">
      <c r="B1244" s="67">
        <v>44619</v>
      </c>
      <c r="C1244" s="51">
        <v>367.6</v>
      </c>
      <c r="D1244" s="51">
        <v>358.9</v>
      </c>
      <c r="E1244" s="51">
        <v>8.6999999999999993</v>
      </c>
      <c r="F1244" s="51" t="s">
        <v>87</v>
      </c>
      <c r="T1244" s="51"/>
    </row>
    <row r="1245" spans="2:20" ht="14" x14ac:dyDescent="0.3">
      <c r="B1245" s="67">
        <v>44620</v>
      </c>
      <c r="C1245" s="51">
        <v>368.5</v>
      </c>
      <c r="D1245" s="51">
        <v>351.5</v>
      </c>
      <c r="E1245" s="51">
        <v>17</v>
      </c>
      <c r="F1245" s="51" t="s">
        <v>87</v>
      </c>
      <c r="T1245" s="51"/>
    </row>
    <row r="1246" spans="2:20" ht="14" x14ac:dyDescent="0.3">
      <c r="B1246" s="67">
        <v>44621</v>
      </c>
      <c r="C1246" s="51">
        <v>365.1</v>
      </c>
      <c r="D1246" s="51">
        <v>347.3</v>
      </c>
      <c r="E1246" s="51">
        <v>17.7</v>
      </c>
      <c r="F1246" s="51" t="s">
        <v>87</v>
      </c>
      <c r="T1246" s="51"/>
    </row>
    <row r="1247" spans="2:20" ht="14" x14ac:dyDescent="0.3">
      <c r="B1247" s="67">
        <v>44622</v>
      </c>
      <c r="C1247" s="51">
        <v>366.2</v>
      </c>
      <c r="D1247" s="51">
        <v>346</v>
      </c>
      <c r="E1247" s="51">
        <v>20.2</v>
      </c>
      <c r="F1247" s="51" t="s">
        <v>87</v>
      </c>
      <c r="T1247" s="51"/>
    </row>
    <row r="1248" spans="2:20" ht="14" x14ac:dyDescent="0.3">
      <c r="B1248" s="67">
        <v>44623</v>
      </c>
      <c r="C1248" s="51">
        <v>364.6</v>
      </c>
      <c r="D1248" s="51">
        <v>351.2</v>
      </c>
      <c r="E1248" s="51">
        <v>13.4</v>
      </c>
      <c r="F1248" s="51" t="s">
        <v>87</v>
      </c>
      <c r="T1248" s="51"/>
    </row>
    <row r="1249" spans="2:20" ht="14" x14ac:dyDescent="0.3">
      <c r="B1249" s="67">
        <v>44624</v>
      </c>
      <c r="C1249" s="51">
        <v>366.5</v>
      </c>
      <c r="D1249" s="51">
        <v>351.4</v>
      </c>
      <c r="E1249" s="51">
        <v>15.1</v>
      </c>
      <c r="F1249" s="51" t="s">
        <v>87</v>
      </c>
      <c r="T1249" s="51"/>
    </row>
    <row r="1250" spans="2:20" ht="14" x14ac:dyDescent="0.3">
      <c r="B1250" s="67">
        <v>44625</v>
      </c>
      <c r="C1250" s="51">
        <v>369.9</v>
      </c>
      <c r="D1250" s="51">
        <v>355.2</v>
      </c>
      <c r="E1250" s="51">
        <v>14.7</v>
      </c>
      <c r="F1250" s="51" t="s">
        <v>87</v>
      </c>
      <c r="T1250" s="51"/>
    </row>
    <row r="1251" spans="2:20" ht="14" x14ac:dyDescent="0.3">
      <c r="B1251" s="67">
        <v>44626</v>
      </c>
      <c r="C1251" s="51">
        <v>371.9</v>
      </c>
      <c r="D1251" s="51">
        <v>362.4</v>
      </c>
      <c r="E1251" s="51">
        <v>9.5</v>
      </c>
      <c r="F1251" s="51" t="s">
        <v>87</v>
      </c>
      <c r="T1251" s="51"/>
    </row>
    <row r="1252" spans="2:20" ht="14" x14ac:dyDescent="0.3">
      <c r="B1252" s="67">
        <v>44627</v>
      </c>
      <c r="C1252" s="51">
        <v>368</v>
      </c>
      <c r="D1252" s="51">
        <v>357</v>
      </c>
      <c r="E1252" s="51">
        <v>11</v>
      </c>
      <c r="F1252" s="51" t="s">
        <v>87</v>
      </c>
      <c r="T1252" s="51"/>
    </row>
    <row r="1253" spans="2:20" ht="14" x14ac:dyDescent="0.3">
      <c r="B1253" s="67">
        <v>44628</v>
      </c>
      <c r="C1253" s="51">
        <v>366.1</v>
      </c>
      <c r="D1253" s="51">
        <v>351.7</v>
      </c>
      <c r="E1253" s="51">
        <v>14.4</v>
      </c>
      <c r="F1253" s="51" t="s">
        <v>87</v>
      </c>
      <c r="T1253" s="51"/>
    </row>
    <row r="1254" spans="2:20" ht="14" x14ac:dyDescent="0.3">
      <c r="B1254" s="67">
        <v>44629</v>
      </c>
      <c r="C1254" s="51">
        <v>366.4</v>
      </c>
      <c r="D1254" s="51">
        <v>352.4</v>
      </c>
      <c r="E1254" s="51">
        <v>14</v>
      </c>
      <c r="F1254" s="51" t="s">
        <v>87</v>
      </c>
      <c r="T1254" s="51"/>
    </row>
    <row r="1255" spans="2:20" ht="14" x14ac:dyDescent="0.3">
      <c r="B1255" s="67">
        <v>44630</v>
      </c>
      <c r="C1255" s="51">
        <v>369.3</v>
      </c>
      <c r="D1255" s="51">
        <v>359.6</v>
      </c>
      <c r="E1255" s="51">
        <v>9.6999999999999993</v>
      </c>
      <c r="F1255" s="51" t="s">
        <v>87</v>
      </c>
      <c r="T1255" s="51"/>
    </row>
    <row r="1256" spans="2:20" ht="14" x14ac:dyDescent="0.3">
      <c r="B1256" s="67">
        <v>44631</v>
      </c>
      <c r="C1256" s="51">
        <v>370.6</v>
      </c>
      <c r="D1256" s="51">
        <v>355.5</v>
      </c>
      <c r="E1256" s="51">
        <v>15.2</v>
      </c>
      <c r="F1256" s="51" t="s">
        <v>87</v>
      </c>
      <c r="T1256" s="51"/>
    </row>
    <row r="1257" spans="2:20" ht="14" x14ac:dyDescent="0.3">
      <c r="B1257" s="67">
        <v>44632</v>
      </c>
      <c r="C1257" s="51">
        <v>371.6</v>
      </c>
      <c r="D1257" s="51">
        <v>361.9</v>
      </c>
      <c r="E1257" s="51">
        <v>9.6999999999999993</v>
      </c>
      <c r="F1257" s="51" t="s">
        <v>87</v>
      </c>
      <c r="T1257" s="51"/>
    </row>
    <row r="1258" spans="2:20" ht="14" x14ac:dyDescent="0.3">
      <c r="B1258" s="67">
        <v>44633</v>
      </c>
      <c r="C1258" s="51">
        <v>366.3</v>
      </c>
      <c r="D1258" s="51">
        <v>354.4</v>
      </c>
      <c r="E1258" s="51">
        <v>12</v>
      </c>
      <c r="F1258" s="51" t="s">
        <v>87</v>
      </c>
      <c r="T1258" s="51"/>
    </row>
    <row r="1259" spans="2:20" ht="14" x14ac:dyDescent="0.3">
      <c r="B1259" s="67">
        <v>44634</v>
      </c>
      <c r="C1259" s="51">
        <v>365.2</v>
      </c>
      <c r="D1259" s="51">
        <v>355</v>
      </c>
      <c r="E1259" s="51">
        <v>10.3</v>
      </c>
      <c r="F1259" s="51" t="s">
        <v>87</v>
      </c>
      <c r="T1259" s="51"/>
    </row>
    <row r="1260" spans="2:20" ht="14" x14ac:dyDescent="0.3">
      <c r="B1260" s="67">
        <v>44635</v>
      </c>
      <c r="C1260" s="51">
        <v>365.5</v>
      </c>
      <c r="D1260" s="51">
        <v>348.8</v>
      </c>
      <c r="E1260" s="51">
        <v>16.7</v>
      </c>
      <c r="F1260" s="51" t="s">
        <v>87</v>
      </c>
      <c r="T1260" s="51"/>
    </row>
    <row r="1261" spans="2:20" ht="14" x14ac:dyDescent="0.3">
      <c r="B1261" s="67">
        <v>44636</v>
      </c>
      <c r="C1261" s="51">
        <v>365.5</v>
      </c>
      <c r="D1261" s="51">
        <v>347.6</v>
      </c>
      <c r="E1261" s="51">
        <v>17.8</v>
      </c>
      <c r="F1261" s="51" t="s">
        <v>87</v>
      </c>
      <c r="T1261" s="51"/>
    </row>
    <row r="1262" spans="2:20" ht="14" x14ac:dyDescent="0.3">
      <c r="B1262" s="67">
        <v>44637</v>
      </c>
      <c r="C1262" s="51">
        <v>366.1</v>
      </c>
      <c r="D1262" s="51">
        <v>360.4</v>
      </c>
      <c r="E1262" s="51">
        <v>5.7</v>
      </c>
      <c r="F1262" s="51" t="s">
        <v>87</v>
      </c>
      <c r="T1262" s="51"/>
    </row>
    <row r="1263" spans="2:20" ht="14" x14ac:dyDescent="0.3">
      <c r="B1263" s="67">
        <v>44638</v>
      </c>
      <c r="C1263" s="51">
        <v>369.8</v>
      </c>
      <c r="D1263" s="51">
        <v>350.2</v>
      </c>
      <c r="E1263" s="51">
        <v>19.600000000000001</v>
      </c>
      <c r="F1263" s="51" t="s">
        <v>87</v>
      </c>
      <c r="T1263" s="51"/>
    </row>
    <row r="1264" spans="2:20" ht="14" x14ac:dyDescent="0.3">
      <c r="B1264" s="67">
        <v>44639</v>
      </c>
      <c r="C1264" s="51">
        <v>373.9</v>
      </c>
      <c r="D1264" s="51">
        <v>366.4</v>
      </c>
      <c r="E1264" s="51">
        <v>7.4</v>
      </c>
      <c r="F1264" s="51" t="s">
        <v>87</v>
      </c>
      <c r="T1264" s="51"/>
    </row>
    <row r="1265" spans="2:20" ht="14" x14ac:dyDescent="0.3">
      <c r="B1265" s="67">
        <v>44640</v>
      </c>
      <c r="C1265" s="51">
        <v>371.2</v>
      </c>
      <c r="D1265" s="51">
        <v>364.6</v>
      </c>
      <c r="E1265" s="51">
        <v>6.6</v>
      </c>
      <c r="F1265" s="51" t="s">
        <v>87</v>
      </c>
      <c r="T1265" s="51"/>
    </row>
    <row r="1266" spans="2:20" ht="14" x14ac:dyDescent="0.3">
      <c r="B1266" s="67">
        <v>44641</v>
      </c>
      <c r="C1266" s="51">
        <v>367.6</v>
      </c>
      <c r="D1266" s="51">
        <v>353.7</v>
      </c>
      <c r="E1266" s="51">
        <v>13.9</v>
      </c>
      <c r="F1266" s="51" t="s">
        <v>87</v>
      </c>
      <c r="T1266" s="51"/>
    </row>
    <row r="1267" spans="2:20" ht="14" x14ac:dyDescent="0.3">
      <c r="B1267" s="67">
        <v>44642</v>
      </c>
      <c r="C1267" s="51">
        <v>368.4</v>
      </c>
      <c r="D1267" s="51">
        <v>361.8</v>
      </c>
      <c r="E1267" s="51">
        <v>6.6</v>
      </c>
      <c r="F1267" s="51" t="s">
        <v>87</v>
      </c>
      <c r="T1267" s="51"/>
    </row>
    <row r="1268" spans="2:20" ht="14" x14ac:dyDescent="0.3">
      <c r="B1268" s="67">
        <v>44643</v>
      </c>
      <c r="C1268" s="51">
        <v>365.7</v>
      </c>
      <c r="D1268" s="51">
        <v>352.8</v>
      </c>
      <c r="E1268" s="51">
        <v>12.9</v>
      </c>
      <c r="F1268" s="51" t="s">
        <v>87</v>
      </c>
      <c r="T1268" s="51"/>
    </row>
    <row r="1269" spans="2:20" ht="14" x14ac:dyDescent="0.3">
      <c r="B1269" s="67">
        <v>44644</v>
      </c>
      <c r="C1269" s="51">
        <v>365.1</v>
      </c>
      <c r="D1269" s="51">
        <v>359.7</v>
      </c>
      <c r="E1269" s="51">
        <v>5.5</v>
      </c>
      <c r="F1269" s="51" t="s">
        <v>87</v>
      </c>
      <c r="T1269" s="51"/>
    </row>
    <row r="1270" spans="2:20" ht="14" x14ac:dyDescent="0.3">
      <c r="B1270" s="67">
        <v>44645</v>
      </c>
      <c r="C1270" s="51">
        <v>368.2</v>
      </c>
      <c r="D1270" s="51">
        <v>359.9</v>
      </c>
      <c r="E1270" s="51">
        <v>8.3000000000000007</v>
      </c>
      <c r="F1270" s="51" t="s">
        <v>87</v>
      </c>
      <c r="T1270" s="51"/>
    </row>
    <row r="1271" spans="2:20" ht="14" x14ac:dyDescent="0.3">
      <c r="B1271" s="67">
        <v>44646</v>
      </c>
      <c r="C1271" s="51">
        <v>369.7</v>
      </c>
      <c r="D1271" s="51">
        <v>361.8</v>
      </c>
      <c r="E1271" s="51">
        <v>7.9</v>
      </c>
      <c r="F1271" s="51" t="s">
        <v>87</v>
      </c>
      <c r="T1271" s="51"/>
    </row>
    <row r="1272" spans="2:20" ht="14" x14ac:dyDescent="0.3">
      <c r="B1272" s="67">
        <v>44647</v>
      </c>
      <c r="C1272" s="51">
        <v>369.2</v>
      </c>
      <c r="D1272" s="51">
        <v>365.7</v>
      </c>
      <c r="E1272" s="51">
        <v>3.5</v>
      </c>
      <c r="F1272" s="51" t="s">
        <v>87</v>
      </c>
      <c r="T1272" s="51"/>
    </row>
    <row r="1273" spans="2:20" ht="14" x14ac:dyDescent="0.3">
      <c r="B1273" s="67">
        <v>44648</v>
      </c>
      <c r="C1273" s="51">
        <v>367.1</v>
      </c>
      <c r="D1273" s="51">
        <v>355.7</v>
      </c>
      <c r="E1273" s="51">
        <v>11.3</v>
      </c>
      <c r="F1273" s="51" t="s">
        <v>87</v>
      </c>
      <c r="T1273" s="51"/>
    </row>
    <row r="1274" spans="2:20" ht="14" x14ac:dyDescent="0.3">
      <c r="B1274" s="67">
        <v>44649</v>
      </c>
      <c r="C1274" s="51">
        <v>365.6</v>
      </c>
      <c r="D1274" s="51">
        <v>353.3</v>
      </c>
      <c r="E1274" s="51">
        <v>12.3</v>
      </c>
      <c r="F1274" s="51" t="s">
        <v>87</v>
      </c>
      <c r="T1274" s="51"/>
    </row>
    <row r="1275" spans="2:20" ht="14" x14ac:dyDescent="0.3">
      <c r="B1275" s="67">
        <v>44650</v>
      </c>
      <c r="C1275" s="51">
        <v>367</v>
      </c>
      <c r="D1275" s="51">
        <v>357.6</v>
      </c>
      <c r="E1275" s="51">
        <v>9.3000000000000007</v>
      </c>
      <c r="F1275" s="51" t="s">
        <v>87</v>
      </c>
      <c r="T1275" s="51"/>
    </row>
    <row r="1276" spans="2:20" ht="14" x14ac:dyDescent="0.3">
      <c r="B1276" s="67">
        <v>44651</v>
      </c>
      <c r="C1276" s="51">
        <v>366.5</v>
      </c>
      <c r="D1276" s="51">
        <v>349.7</v>
      </c>
      <c r="E1276" s="51">
        <v>16.899999999999999</v>
      </c>
      <c r="F1276" s="51" t="s">
        <v>87</v>
      </c>
      <c r="T1276" s="51"/>
    </row>
    <row r="1277" spans="2:20" ht="14" x14ac:dyDescent="0.3">
      <c r="B1277" s="67">
        <v>44835</v>
      </c>
      <c r="C1277" s="51">
        <v>344.8</v>
      </c>
      <c r="D1277" s="51">
        <v>331.1</v>
      </c>
      <c r="E1277" s="51">
        <v>13.8</v>
      </c>
      <c r="F1277" s="51" t="s">
        <v>38</v>
      </c>
      <c r="T1277" s="51"/>
    </row>
    <row r="1278" spans="2:20" ht="14" x14ac:dyDescent="0.3">
      <c r="B1278" s="67">
        <v>44836</v>
      </c>
      <c r="C1278" s="51">
        <v>345</v>
      </c>
      <c r="D1278" s="51">
        <v>341.4</v>
      </c>
      <c r="E1278" s="51">
        <v>3.6</v>
      </c>
      <c r="F1278" s="51" t="s">
        <v>38</v>
      </c>
      <c r="T1278" s="51"/>
    </row>
    <row r="1279" spans="2:20" ht="14" x14ac:dyDescent="0.3">
      <c r="B1279" s="67">
        <v>44837</v>
      </c>
      <c r="C1279" s="51">
        <v>345.8</v>
      </c>
      <c r="D1279" s="51">
        <v>324.7</v>
      </c>
      <c r="E1279" s="51">
        <v>21</v>
      </c>
      <c r="F1279" s="51" t="s">
        <v>38</v>
      </c>
      <c r="T1279" s="51"/>
    </row>
    <row r="1280" spans="2:20" ht="14" x14ac:dyDescent="0.3">
      <c r="B1280" s="67">
        <v>44838</v>
      </c>
      <c r="C1280" s="51">
        <v>350.2</v>
      </c>
      <c r="D1280" s="51">
        <v>343</v>
      </c>
      <c r="E1280" s="51">
        <v>7.2</v>
      </c>
      <c r="F1280" s="51" t="s">
        <v>38</v>
      </c>
      <c r="T1280" s="51"/>
    </row>
    <row r="1281" spans="2:20" ht="14" x14ac:dyDescent="0.3">
      <c r="B1281" s="67">
        <v>44839</v>
      </c>
      <c r="C1281" s="51">
        <v>351.7</v>
      </c>
      <c r="D1281" s="51">
        <v>338.4</v>
      </c>
      <c r="E1281" s="51">
        <v>13.3</v>
      </c>
      <c r="F1281" s="51" t="s">
        <v>38</v>
      </c>
      <c r="T1281" s="51"/>
    </row>
    <row r="1282" spans="2:20" ht="14" x14ac:dyDescent="0.3">
      <c r="B1282" s="67">
        <v>44840</v>
      </c>
      <c r="C1282" s="51">
        <v>346.7</v>
      </c>
      <c r="D1282" s="51">
        <v>326.5</v>
      </c>
      <c r="E1282" s="51">
        <v>20.2</v>
      </c>
      <c r="F1282" s="51" t="s">
        <v>38</v>
      </c>
      <c r="T1282" s="51"/>
    </row>
    <row r="1283" spans="2:20" ht="14" x14ac:dyDescent="0.3">
      <c r="B1283" s="67">
        <v>44841</v>
      </c>
      <c r="C1283" s="51">
        <v>345.5</v>
      </c>
      <c r="D1283" s="51">
        <v>334.3</v>
      </c>
      <c r="E1283" s="51">
        <v>11.2</v>
      </c>
      <c r="F1283" s="51" t="s">
        <v>38</v>
      </c>
      <c r="T1283" s="51"/>
    </row>
    <row r="1284" spans="2:20" ht="14" x14ac:dyDescent="0.3">
      <c r="B1284" s="67">
        <v>44842</v>
      </c>
      <c r="C1284" s="51">
        <v>350.4</v>
      </c>
      <c r="D1284" s="51">
        <v>342.4</v>
      </c>
      <c r="E1284" s="51">
        <v>7.9</v>
      </c>
      <c r="F1284" s="51" t="s">
        <v>38</v>
      </c>
      <c r="T1284" s="51"/>
    </row>
    <row r="1285" spans="2:20" ht="14" x14ac:dyDescent="0.3">
      <c r="B1285" s="67">
        <v>44843</v>
      </c>
      <c r="C1285" s="51">
        <v>346.2</v>
      </c>
      <c r="D1285" s="51">
        <v>334.6</v>
      </c>
      <c r="E1285" s="51">
        <v>11.6</v>
      </c>
      <c r="F1285" s="51" t="s">
        <v>38</v>
      </c>
      <c r="T1285" s="51"/>
    </row>
    <row r="1286" spans="2:20" ht="14" x14ac:dyDescent="0.3">
      <c r="B1286" s="67">
        <v>44844</v>
      </c>
      <c r="C1286" s="51">
        <v>347.4</v>
      </c>
      <c r="D1286" s="51">
        <v>339.8</v>
      </c>
      <c r="E1286" s="51">
        <v>7.6</v>
      </c>
      <c r="F1286" s="51" t="s">
        <v>38</v>
      </c>
      <c r="T1286" s="51"/>
    </row>
    <row r="1287" spans="2:20" ht="14" x14ac:dyDescent="0.3">
      <c r="B1287" s="67">
        <v>44845</v>
      </c>
      <c r="C1287" s="51">
        <v>350.4</v>
      </c>
      <c r="D1287" s="51">
        <v>337.2</v>
      </c>
      <c r="E1287" s="51">
        <v>13.2</v>
      </c>
      <c r="F1287" s="51" t="s">
        <v>38</v>
      </c>
      <c r="T1287" s="51"/>
    </row>
    <row r="1288" spans="2:20" ht="14" x14ac:dyDescent="0.3">
      <c r="B1288" s="67">
        <v>44846</v>
      </c>
      <c r="C1288" s="51">
        <v>352</v>
      </c>
      <c r="D1288" s="51">
        <v>343.8</v>
      </c>
      <c r="E1288" s="51">
        <v>8.1999999999999993</v>
      </c>
      <c r="F1288" s="51" t="s">
        <v>38</v>
      </c>
      <c r="T1288" s="51"/>
    </row>
    <row r="1289" spans="2:20" ht="14" x14ac:dyDescent="0.3">
      <c r="B1289" s="67">
        <v>44847</v>
      </c>
      <c r="C1289" s="51">
        <v>355.8</v>
      </c>
      <c r="D1289" s="51">
        <v>345.5</v>
      </c>
      <c r="E1289" s="51">
        <v>10.3</v>
      </c>
      <c r="F1289" s="51" t="s">
        <v>38</v>
      </c>
      <c r="T1289" s="51"/>
    </row>
    <row r="1290" spans="2:20" ht="14" x14ac:dyDescent="0.3">
      <c r="B1290" s="67">
        <v>44848</v>
      </c>
      <c r="C1290" s="51">
        <v>360.8</v>
      </c>
      <c r="D1290" s="51">
        <v>352.8</v>
      </c>
      <c r="E1290" s="51">
        <v>8</v>
      </c>
      <c r="F1290" s="51" t="s">
        <v>38</v>
      </c>
      <c r="T1290" s="51"/>
    </row>
    <row r="1291" spans="2:20" ht="14" x14ac:dyDescent="0.3">
      <c r="B1291" s="67">
        <v>44849</v>
      </c>
      <c r="C1291" s="51">
        <v>361.3</v>
      </c>
      <c r="D1291" s="51">
        <v>351.5</v>
      </c>
      <c r="E1291" s="51">
        <v>9.9</v>
      </c>
      <c r="F1291" s="51" t="s">
        <v>38</v>
      </c>
      <c r="T1291" s="51"/>
    </row>
    <row r="1292" spans="2:20" ht="14" x14ac:dyDescent="0.3">
      <c r="B1292" s="67">
        <v>44850</v>
      </c>
      <c r="C1292" s="51">
        <v>364.8</v>
      </c>
      <c r="D1292" s="51">
        <v>352.8</v>
      </c>
      <c r="E1292" s="51">
        <v>11.9</v>
      </c>
      <c r="F1292" s="51" t="s">
        <v>38</v>
      </c>
      <c r="T1292" s="51"/>
    </row>
    <row r="1293" spans="2:20" ht="14" x14ac:dyDescent="0.3">
      <c r="B1293" s="67">
        <v>44851</v>
      </c>
      <c r="C1293" s="51">
        <v>368.9</v>
      </c>
      <c r="D1293" s="51">
        <v>364</v>
      </c>
      <c r="E1293" s="51">
        <v>4.9000000000000004</v>
      </c>
      <c r="F1293" s="51" t="s">
        <v>38</v>
      </c>
      <c r="T1293" s="51"/>
    </row>
    <row r="1294" spans="2:20" ht="14" x14ac:dyDescent="0.3">
      <c r="B1294" s="67">
        <v>44852</v>
      </c>
      <c r="C1294" s="51">
        <v>367.5</v>
      </c>
      <c r="D1294" s="51">
        <v>358.6</v>
      </c>
      <c r="E1294" s="51">
        <v>9</v>
      </c>
      <c r="F1294" s="51" t="s">
        <v>38</v>
      </c>
      <c r="T1294" s="51"/>
    </row>
    <row r="1295" spans="2:20" ht="14" x14ac:dyDescent="0.3">
      <c r="B1295" s="67">
        <v>44853</v>
      </c>
      <c r="C1295" s="51">
        <v>358.8</v>
      </c>
      <c r="D1295" s="51">
        <v>346</v>
      </c>
      <c r="E1295" s="51">
        <v>12.9</v>
      </c>
      <c r="F1295" s="51" t="s">
        <v>38</v>
      </c>
      <c r="T1295" s="51"/>
    </row>
    <row r="1296" spans="2:20" ht="14" x14ac:dyDescent="0.3">
      <c r="B1296" s="67">
        <v>44854</v>
      </c>
      <c r="C1296" s="51">
        <v>354.6</v>
      </c>
      <c r="D1296" s="51">
        <v>347.1</v>
      </c>
      <c r="E1296" s="51">
        <v>7.5</v>
      </c>
      <c r="F1296" s="51" t="s">
        <v>38</v>
      </c>
      <c r="T1296" s="51"/>
    </row>
    <row r="1297" spans="2:20" ht="14" x14ac:dyDescent="0.3">
      <c r="B1297" s="67">
        <v>44855</v>
      </c>
      <c r="C1297" s="51">
        <v>358</v>
      </c>
      <c r="D1297" s="51">
        <v>346.6</v>
      </c>
      <c r="E1297" s="51">
        <v>11.4</v>
      </c>
      <c r="F1297" s="51" t="s">
        <v>38</v>
      </c>
      <c r="T1297" s="51"/>
    </row>
    <row r="1298" spans="2:20" ht="14" x14ac:dyDescent="0.3">
      <c r="B1298" s="67">
        <v>44856</v>
      </c>
      <c r="C1298" s="51">
        <v>362.9</v>
      </c>
      <c r="D1298" s="51">
        <v>355.9</v>
      </c>
      <c r="E1298" s="51">
        <v>7</v>
      </c>
      <c r="F1298" s="51" t="s">
        <v>38</v>
      </c>
      <c r="T1298" s="51"/>
    </row>
    <row r="1299" spans="2:20" ht="14" x14ac:dyDescent="0.3">
      <c r="B1299" s="67">
        <v>44857</v>
      </c>
      <c r="C1299" s="51">
        <v>363.6</v>
      </c>
      <c r="D1299" s="51">
        <v>353.9</v>
      </c>
      <c r="E1299" s="51">
        <v>9.6</v>
      </c>
      <c r="F1299" s="51" t="s">
        <v>38</v>
      </c>
      <c r="T1299" s="51"/>
    </row>
    <row r="1300" spans="2:20" ht="14" x14ac:dyDescent="0.3">
      <c r="B1300" s="67">
        <v>44858</v>
      </c>
      <c r="C1300" s="51">
        <v>365.5</v>
      </c>
      <c r="D1300" s="51">
        <v>358.1</v>
      </c>
      <c r="E1300" s="51">
        <v>7.4</v>
      </c>
      <c r="F1300" s="51" t="s">
        <v>38</v>
      </c>
      <c r="T1300" s="51"/>
    </row>
    <row r="1301" spans="2:20" ht="14" x14ac:dyDescent="0.3">
      <c r="B1301" s="67">
        <v>44859</v>
      </c>
      <c r="C1301" s="51">
        <v>364.9</v>
      </c>
      <c r="D1301" s="51">
        <v>352.3</v>
      </c>
      <c r="E1301" s="51">
        <v>12.6</v>
      </c>
      <c r="F1301" s="51" t="s">
        <v>38</v>
      </c>
      <c r="T1301" s="51"/>
    </row>
    <row r="1302" spans="2:20" ht="14" x14ac:dyDescent="0.3">
      <c r="B1302" s="67">
        <v>44860</v>
      </c>
      <c r="C1302" s="51">
        <v>360</v>
      </c>
      <c r="D1302" s="51">
        <v>352</v>
      </c>
      <c r="E1302" s="51">
        <v>8</v>
      </c>
      <c r="F1302" s="51" t="s">
        <v>38</v>
      </c>
      <c r="T1302" s="51"/>
    </row>
    <row r="1303" spans="2:20" ht="14" x14ac:dyDescent="0.3">
      <c r="B1303" s="67">
        <v>44861</v>
      </c>
      <c r="C1303" s="51">
        <v>355.1</v>
      </c>
      <c r="D1303" s="51">
        <v>344.2</v>
      </c>
      <c r="E1303" s="51">
        <v>10.8</v>
      </c>
      <c r="F1303" s="51" t="s">
        <v>38</v>
      </c>
      <c r="T1303" s="51"/>
    </row>
    <row r="1304" spans="2:20" ht="14" x14ac:dyDescent="0.3">
      <c r="B1304" s="67">
        <v>44862</v>
      </c>
      <c r="C1304" s="51">
        <v>350.7</v>
      </c>
      <c r="D1304" s="51">
        <v>344.7</v>
      </c>
      <c r="E1304" s="51">
        <v>6</v>
      </c>
      <c r="F1304" s="51" t="s">
        <v>38</v>
      </c>
      <c r="T1304" s="51"/>
    </row>
    <row r="1305" spans="2:20" ht="14" x14ac:dyDescent="0.3">
      <c r="B1305" s="67">
        <v>44863</v>
      </c>
      <c r="C1305" s="51">
        <v>350.9</v>
      </c>
      <c r="D1305" s="51">
        <v>337</v>
      </c>
      <c r="E1305" s="51">
        <v>13.8</v>
      </c>
      <c r="F1305" s="51" t="s">
        <v>38</v>
      </c>
      <c r="T1305" s="51"/>
    </row>
    <row r="1306" spans="2:20" ht="14" x14ac:dyDescent="0.3">
      <c r="B1306" s="67">
        <v>44864</v>
      </c>
      <c r="C1306" s="51">
        <v>350.1</v>
      </c>
      <c r="D1306" s="51">
        <v>335.2</v>
      </c>
      <c r="E1306" s="51">
        <v>14.9</v>
      </c>
      <c r="F1306" s="51" t="s">
        <v>38</v>
      </c>
      <c r="T1306" s="51"/>
    </row>
    <row r="1307" spans="2:20" ht="14" x14ac:dyDescent="0.3">
      <c r="B1307" s="67">
        <v>44865</v>
      </c>
      <c r="C1307" s="51">
        <v>356.2</v>
      </c>
      <c r="D1307" s="51">
        <v>344.3</v>
      </c>
      <c r="E1307" s="51">
        <v>12</v>
      </c>
      <c r="F1307" s="51" t="s">
        <v>38</v>
      </c>
      <c r="T1307" s="51"/>
    </row>
    <row r="1308" spans="2:20" ht="14" x14ac:dyDescent="0.3">
      <c r="B1308" s="67">
        <v>44866</v>
      </c>
      <c r="C1308" s="51">
        <v>360.2</v>
      </c>
      <c r="D1308" s="51">
        <v>348.5</v>
      </c>
      <c r="E1308" s="51">
        <v>11.7</v>
      </c>
      <c r="F1308" s="51" t="s">
        <v>38</v>
      </c>
      <c r="T1308" s="51"/>
    </row>
    <row r="1309" spans="2:20" ht="14" x14ac:dyDescent="0.3">
      <c r="B1309" s="67">
        <v>44867</v>
      </c>
      <c r="C1309" s="51">
        <v>356.1</v>
      </c>
      <c r="D1309" s="51">
        <v>337.6</v>
      </c>
      <c r="E1309" s="51">
        <v>18.600000000000001</v>
      </c>
      <c r="F1309" s="51" t="s">
        <v>38</v>
      </c>
      <c r="T1309" s="51"/>
    </row>
    <row r="1310" spans="2:20" ht="14" x14ac:dyDescent="0.3">
      <c r="B1310" s="67">
        <v>44868</v>
      </c>
      <c r="C1310" s="51">
        <v>356.7</v>
      </c>
      <c r="D1310" s="51">
        <v>346</v>
      </c>
      <c r="E1310" s="51">
        <v>10.8</v>
      </c>
      <c r="F1310" s="51" t="s">
        <v>38</v>
      </c>
      <c r="T1310" s="51"/>
    </row>
    <row r="1311" spans="2:20" ht="14" x14ac:dyDescent="0.3">
      <c r="B1311" s="67">
        <v>44869</v>
      </c>
      <c r="C1311" s="51">
        <v>358.9</v>
      </c>
      <c r="D1311" s="51">
        <v>345.4</v>
      </c>
      <c r="E1311" s="51">
        <v>13.5</v>
      </c>
      <c r="F1311" s="51" t="s">
        <v>38</v>
      </c>
      <c r="T1311" s="51"/>
    </row>
    <row r="1312" spans="2:20" ht="14" x14ac:dyDescent="0.3">
      <c r="B1312" s="67">
        <v>44870</v>
      </c>
      <c r="C1312" s="51">
        <v>359.7</v>
      </c>
      <c r="D1312" s="51">
        <v>347.3</v>
      </c>
      <c r="E1312" s="51">
        <v>12.4</v>
      </c>
      <c r="F1312" s="51" t="s">
        <v>38</v>
      </c>
      <c r="T1312" s="51"/>
    </row>
    <row r="1313" spans="2:20" ht="14" x14ac:dyDescent="0.3">
      <c r="B1313" s="67">
        <v>44871</v>
      </c>
      <c r="C1313" s="51">
        <v>361.1</v>
      </c>
      <c r="D1313" s="51">
        <v>356.8</v>
      </c>
      <c r="E1313" s="51">
        <v>4.3</v>
      </c>
      <c r="F1313" s="51" t="s">
        <v>38</v>
      </c>
      <c r="T1313" s="51"/>
    </row>
    <row r="1314" spans="2:20" ht="14" x14ac:dyDescent="0.3">
      <c r="B1314" s="67">
        <v>44872</v>
      </c>
      <c r="C1314" s="51">
        <v>360.4</v>
      </c>
      <c r="D1314" s="51">
        <v>345.3</v>
      </c>
      <c r="E1314" s="51">
        <v>15.1</v>
      </c>
      <c r="F1314" s="51" t="s">
        <v>38</v>
      </c>
      <c r="T1314" s="51"/>
    </row>
    <row r="1315" spans="2:20" ht="14" x14ac:dyDescent="0.3">
      <c r="B1315" s="67">
        <v>44873</v>
      </c>
      <c r="C1315" s="51">
        <v>353.8</v>
      </c>
      <c r="D1315" s="51">
        <v>344.1</v>
      </c>
      <c r="E1315" s="51">
        <v>9.6999999999999993</v>
      </c>
      <c r="F1315" s="51" t="s">
        <v>38</v>
      </c>
      <c r="T1315" s="51"/>
    </row>
    <row r="1316" spans="2:20" ht="14" x14ac:dyDescent="0.3">
      <c r="B1316" s="67">
        <v>44874</v>
      </c>
      <c r="C1316" s="51">
        <v>350.5</v>
      </c>
      <c r="D1316" s="51">
        <v>336.7</v>
      </c>
      <c r="E1316" s="51">
        <v>13.8</v>
      </c>
      <c r="F1316" s="51" t="s">
        <v>38</v>
      </c>
      <c r="T1316" s="51"/>
    </row>
    <row r="1317" spans="2:20" ht="14" x14ac:dyDescent="0.3">
      <c r="B1317" s="67">
        <v>44875</v>
      </c>
      <c r="C1317" s="51">
        <v>351.2</v>
      </c>
      <c r="D1317" s="51">
        <v>340.4</v>
      </c>
      <c r="E1317" s="51">
        <v>10.8</v>
      </c>
      <c r="F1317" s="51" t="s">
        <v>38</v>
      </c>
      <c r="T1317" s="51"/>
    </row>
    <row r="1318" spans="2:20" ht="14" x14ac:dyDescent="0.3">
      <c r="B1318" s="67">
        <v>44876</v>
      </c>
      <c r="C1318" s="51">
        <v>351.4</v>
      </c>
      <c r="D1318" s="51">
        <v>346.9</v>
      </c>
      <c r="E1318" s="51">
        <v>4.5</v>
      </c>
      <c r="F1318" s="51" t="s">
        <v>38</v>
      </c>
      <c r="T1318" s="51"/>
    </row>
    <row r="1319" spans="2:20" ht="14" x14ac:dyDescent="0.3">
      <c r="B1319" s="67">
        <v>44877</v>
      </c>
      <c r="C1319" s="51">
        <v>352.4</v>
      </c>
      <c r="D1319" s="51">
        <v>342.1</v>
      </c>
      <c r="E1319" s="51">
        <v>10.3</v>
      </c>
      <c r="F1319" s="51" t="s">
        <v>38</v>
      </c>
      <c r="T1319" s="51"/>
    </row>
    <row r="1320" spans="2:20" ht="14" x14ac:dyDescent="0.3">
      <c r="B1320" s="67">
        <v>44878</v>
      </c>
      <c r="C1320" s="51">
        <v>353.7</v>
      </c>
      <c r="D1320" s="51">
        <v>343.8</v>
      </c>
      <c r="E1320" s="51">
        <v>9.9</v>
      </c>
      <c r="F1320" s="51" t="s">
        <v>38</v>
      </c>
      <c r="T1320" s="51"/>
    </row>
    <row r="1321" spans="2:20" ht="14" x14ac:dyDescent="0.3">
      <c r="B1321" s="67">
        <v>44879</v>
      </c>
      <c r="C1321" s="51">
        <v>353.5</v>
      </c>
      <c r="D1321" s="51">
        <v>337.9</v>
      </c>
      <c r="E1321" s="51">
        <v>15.6</v>
      </c>
      <c r="F1321" s="51" t="s">
        <v>38</v>
      </c>
      <c r="T1321" s="51"/>
    </row>
    <row r="1322" spans="2:20" ht="14" x14ac:dyDescent="0.3">
      <c r="B1322" s="67">
        <v>44880</v>
      </c>
      <c r="C1322" s="51">
        <v>356.3</v>
      </c>
      <c r="D1322" s="51">
        <v>342.3</v>
      </c>
      <c r="E1322" s="51">
        <v>14</v>
      </c>
      <c r="F1322" s="51" t="s">
        <v>38</v>
      </c>
      <c r="T1322" s="51"/>
    </row>
    <row r="1323" spans="2:20" ht="14" x14ac:dyDescent="0.3">
      <c r="B1323" s="67">
        <v>44881</v>
      </c>
      <c r="C1323" s="51">
        <v>358.6</v>
      </c>
      <c r="D1323" s="51">
        <v>342.6</v>
      </c>
      <c r="E1323" s="51">
        <v>16</v>
      </c>
      <c r="F1323" s="51" t="s">
        <v>38</v>
      </c>
      <c r="T1323" s="51"/>
    </row>
    <row r="1324" spans="2:20" ht="14" x14ac:dyDescent="0.3">
      <c r="B1324" s="67">
        <v>44882</v>
      </c>
      <c r="C1324" s="51">
        <v>360.5</v>
      </c>
      <c r="D1324" s="51">
        <v>345.6</v>
      </c>
      <c r="E1324" s="51">
        <v>14.9</v>
      </c>
      <c r="F1324" s="51" t="s">
        <v>38</v>
      </c>
      <c r="T1324" s="51"/>
    </row>
    <row r="1325" spans="2:20" ht="14" x14ac:dyDescent="0.3">
      <c r="B1325" s="67">
        <v>44883</v>
      </c>
      <c r="C1325" s="51">
        <v>361</v>
      </c>
      <c r="D1325" s="51">
        <v>349.2</v>
      </c>
      <c r="E1325" s="51">
        <v>11.8</v>
      </c>
      <c r="F1325" s="51" t="s">
        <v>38</v>
      </c>
      <c r="T1325" s="51"/>
    </row>
    <row r="1326" spans="2:20" ht="14" x14ac:dyDescent="0.3">
      <c r="B1326" s="67">
        <v>44884</v>
      </c>
      <c r="C1326" s="51">
        <v>364.3</v>
      </c>
      <c r="D1326" s="51">
        <v>350.6</v>
      </c>
      <c r="E1326" s="51">
        <v>13.7</v>
      </c>
      <c r="F1326" s="51" t="s">
        <v>38</v>
      </c>
      <c r="T1326" s="51"/>
    </row>
    <row r="1327" spans="2:20" ht="14" x14ac:dyDescent="0.3">
      <c r="B1327" s="67">
        <v>44885</v>
      </c>
      <c r="C1327" s="51">
        <v>369.5</v>
      </c>
      <c r="D1327" s="51">
        <v>356.8</v>
      </c>
      <c r="E1327" s="51">
        <v>12.8</v>
      </c>
      <c r="F1327" s="51" t="s">
        <v>38</v>
      </c>
      <c r="T1327" s="51"/>
    </row>
    <row r="1328" spans="2:20" ht="14" x14ac:dyDescent="0.3">
      <c r="B1328" s="67">
        <v>44886</v>
      </c>
      <c r="C1328" s="51">
        <v>365.3</v>
      </c>
      <c r="D1328" s="51">
        <v>348.6</v>
      </c>
      <c r="E1328" s="51">
        <v>16.7</v>
      </c>
      <c r="F1328" s="51" t="s">
        <v>38</v>
      </c>
      <c r="T1328" s="51"/>
    </row>
    <row r="1329" spans="2:20" ht="14" x14ac:dyDescent="0.3">
      <c r="B1329" s="67">
        <v>44887</v>
      </c>
      <c r="C1329" s="51">
        <v>366.7</v>
      </c>
      <c r="D1329" s="51">
        <v>352.5</v>
      </c>
      <c r="E1329" s="51">
        <v>14.2</v>
      </c>
      <c r="F1329" s="51" t="s">
        <v>38</v>
      </c>
      <c r="T1329" s="51"/>
    </row>
    <row r="1330" spans="2:20" ht="14" x14ac:dyDescent="0.3">
      <c r="B1330" s="67">
        <v>44888</v>
      </c>
      <c r="C1330" s="51">
        <v>366.4</v>
      </c>
      <c r="D1330" s="51">
        <v>346.2</v>
      </c>
      <c r="E1330" s="51">
        <v>20.2</v>
      </c>
      <c r="F1330" s="51" t="s">
        <v>38</v>
      </c>
      <c r="T1330" s="51"/>
    </row>
    <row r="1331" spans="2:20" ht="14" x14ac:dyDescent="0.3">
      <c r="B1331" s="67">
        <v>44889</v>
      </c>
      <c r="C1331" s="51">
        <v>359.6</v>
      </c>
      <c r="D1331" s="51">
        <v>341.2</v>
      </c>
      <c r="E1331" s="51">
        <v>18.399999999999999</v>
      </c>
      <c r="F1331" s="51" t="s">
        <v>38</v>
      </c>
      <c r="T1331" s="51"/>
    </row>
    <row r="1332" spans="2:20" ht="14" x14ac:dyDescent="0.3">
      <c r="B1332" s="67">
        <v>44890</v>
      </c>
      <c r="C1332" s="51">
        <v>358.8</v>
      </c>
      <c r="D1332" s="51">
        <v>347</v>
      </c>
      <c r="E1332" s="51">
        <v>11.8</v>
      </c>
      <c r="F1332" s="51" t="s">
        <v>38</v>
      </c>
      <c r="T1332" s="51"/>
    </row>
    <row r="1333" spans="2:20" ht="14" x14ac:dyDescent="0.3">
      <c r="B1333" s="67">
        <v>44891</v>
      </c>
      <c r="C1333" s="51">
        <v>359.2</v>
      </c>
      <c r="D1333" s="51">
        <v>341.9</v>
      </c>
      <c r="E1333" s="51">
        <v>17.399999999999999</v>
      </c>
      <c r="F1333" s="51" t="s">
        <v>38</v>
      </c>
      <c r="T1333" s="51"/>
    </row>
    <row r="1334" spans="2:20" ht="14" x14ac:dyDescent="0.3">
      <c r="B1334" s="67">
        <v>44892</v>
      </c>
      <c r="C1334" s="51">
        <v>362.6</v>
      </c>
      <c r="D1334" s="51">
        <v>349.3</v>
      </c>
      <c r="E1334" s="51">
        <v>13.3</v>
      </c>
      <c r="F1334" s="51" t="s">
        <v>38</v>
      </c>
      <c r="T1334" s="51"/>
    </row>
    <row r="1335" spans="2:20" ht="14" x14ac:dyDescent="0.3">
      <c r="B1335" s="67">
        <v>44893</v>
      </c>
      <c r="C1335" s="51">
        <v>356.6</v>
      </c>
      <c r="D1335" s="51">
        <v>335.5</v>
      </c>
      <c r="E1335" s="51">
        <v>21.1</v>
      </c>
      <c r="F1335" s="51" t="s">
        <v>38</v>
      </c>
      <c r="T1335" s="51"/>
    </row>
    <row r="1336" spans="2:20" ht="14" x14ac:dyDescent="0.3">
      <c r="B1336" s="67">
        <v>44894</v>
      </c>
      <c r="C1336" s="51">
        <v>357.6</v>
      </c>
      <c r="D1336" s="51">
        <v>333.4</v>
      </c>
      <c r="E1336" s="51">
        <v>24.2</v>
      </c>
      <c r="F1336" s="51" t="s">
        <v>38</v>
      </c>
      <c r="T1336" s="51"/>
    </row>
    <row r="1337" spans="2:20" ht="14" x14ac:dyDescent="0.3">
      <c r="B1337" s="67">
        <v>44895</v>
      </c>
      <c r="C1337" s="51">
        <v>361.2</v>
      </c>
      <c r="D1337" s="51">
        <v>343</v>
      </c>
      <c r="E1337" s="51">
        <v>18.2</v>
      </c>
      <c r="F1337" s="51" t="s">
        <v>38</v>
      </c>
      <c r="T1337" s="51"/>
    </row>
    <row r="1338" spans="2:20" ht="14" x14ac:dyDescent="0.3">
      <c r="B1338" s="67">
        <v>44896</v>
      </c>
      <c r="C1338" s="51">
        <v>364.1</v>
      </c>
      <c r="D1338" s="51">
        <v>346.6</v>
      </c>
      <c r="E1338" s="51">
        <v>17.600000000000001</v>
      </c>
      <c r="F1338" s="51" t="s">
        <v>38</v>
      </c>
      <c r="T1338" s="51"/>
    </row>
    <row r="1339" spans="2:20" ht="14" x14ac:dyDescent="0.3">
      <c r="B1339" s="67">
        <v>44897</v>
      </c>
      <c r="C1339" s="51">
        <v>365.3</v>
      </c>
      <c r="D1339" s="51">
        <v>342.9</v>
      </c>
      <c r="E1339" s="51">
        <v>22.4</v>
      </c>
      <c r="F1339" s="51" t="s">
        <v>38</v>
      </c>
      <c r="T1339" s="51"/>
    </row>
    <row r="1340" spans="2:20" ht="14" x14ac:dyDescent="0.3">
      <c r="B1340" s="67">
        <v>44898</v>
      </c>
      <c r="C1340" s="51">
        <v>369.2</v>
      </c>
      <c r="D1340" s="51">
        <v>350.3</v>
      </c>
      <c r="E1340" s="51">
        <v>18.899999999999999</v>
      </c>
      <c r="F1340" s="51" t="s">
        <v>38</v>
      </c>
      <c r="T1340" s="51"/>
    </row>
    <row r="1341" spans="2:20" ht="14" x14ac:dyDescent="0.3">
      <c r="B1341" s="67">
        <v>44899</v>
      </c>
      <c r="C1341" s="51">
        <v>370.3</v>
      </c>
      <c r="D1341" s="51">
        <v>350.5</v>
      </c>
      <c r="E1341" s="51">
        <v>19.899999999999999</v>
      </c>
      <c r="F1341" s="51" t="s">
        <v>38</v>
      </c>
      <c r="T1341" s="51"/>
    </row>
    <row r="1342" spans="2:20" ht="14" x14ac:dyDescent="0.3">
      <c r="B1342" s="67">
        <v>44900</v>
      </c>
      <c r="C1342" s="51">
        <v>370.7</v>
      </c>
      <c r="D1342" s="51">
        <v>349.1</v>
      </c>
      <c r="E1342" s="51">
        <v>21.6</v>
      </c>
      <c r="F1342" s="51" t="s">
        <v>38</v>
      </c>
      <c r="T1342" s="51"/>
    </row>
    <row r="1343" spans="2:20" ht="14" x14ac:dyDescent="0.3">
      <c r="B1343" s="67">
        <v>44901</v>
      </c>
      <c r="C1343" s="51">
        <v>368</v>
      </c>
      <c r="D1343" s="51">
        <v>342.3</v>
      </c>
      <c r="E1343" s="51">
        <v>25.6</v>
      </c>
      <c r="F1343" s="51" t="s">
        <v>38</v>
      </c>
      <c r="T1343" s="51"/>
    </row>
    <row r="1344" spans="2:20" ht="14" x14ac:dyDescent="0.3">
      <c r="B1344" s="67">
        <v>44902</v>
      </c>
      <c r="C1344" s="51">
        <v>366.4</v>
      </c>
      <c r="D1344" s="51">
        <v>337.6</v>
      </c>
      <c r="E1344" s="51">
        <v>28.8</v>
      </c>
      <c r="F1344" s="51" t="s">
        <v>38</v>
      </c>
      <c r="T1344" s="51"/>
    </row>
    <row r="1345" spans="2:20" ht="14" x14ac:dyDescent="0.3">
      <c r="B1345" s="67">
        <v>44903</v>
      </c>
      <c r="C1345" s="51">
        <v>371.6</v>
      </c>
      <c r="D1345" s="51">
        <v>350</v>
      </c>
      <c r="E1345" s="51">
        <v>21.6</v>
      </c>
      <c r="F1345" s="51" t="s">
        <v>38</v>
      </c>
      <c r="T1345" s="51"/>
    </row>
    <row r="1346" spans="2:20" ht="14" x14ac:dyDescent="0.3">
      <c r="B1346" s="67">
        <v>44904</v>
      </c>
      <c r="C1346" s="51">
        <v>372.7</v>
      </c>
      <c r="D1346" s="51">
        <v>342.1</v>
      </c>
      <c r="E1346" s="51">
        <v>30.7</v>
      </c>
      <c r="F1346" s="51" t="s">
        <v>38</v>
      </c>
      <c r="T1346" s="51"/>
    </row>
    <row r="1347" spans="2:20" ht="14" x14ac:dyDescent="0.3">
      <c r="B1347" s="67">
        <v>44905</v>
      </c>
      <c r="C1347" s="51">
        <v>368.5</v>
      </c>
      <c r="D1347" s="51">
        <v>346.3</v>
      </c>
      <c r="E1347" s="51">
        <v>22.3</v>
      </c>
      <c r="F1347" s="51" t="s">
        <v>38</v>
      </c>
      <c r="T1347" s="51"/>
    </row>
    <row r="1348" spans="2:20" ht="14" x14ac:dyDescent="0.3">
      <c r="B1348" s="67">
        <v>44906</v>
      </c>
      <c r="C1348" s="51">
        <v>369</v>
      </c>
      <c r="D1348" s="51">
        <v>342.9</v>
      </c>
      <c r="E1348" s="51">
        <v>26.1</v>
      </c>
      <c r="F1348" s="51" t="s">
        <v>38</v>
      </c>
      <c r="T1348" s="51"/>
    </row>
    <row r="1349" spans="2:20" ht="14" x14ac:dyDescent="0.3">
      <c r="B1349" s="67">
        <v>44907</v>
      </c>
      <c r="C1349" s="51">
        <v>366.1</v>
      </c>
      <c r="D1349" s="51">
        <v>343.6</v>
      </c>
      <c r="E1349" s="51">
        <v>22.6</v>
      </c>
      <c r="F1349" s="51" t="s">
        <v>38</v>
      </c>
      <c r="T1349" s="51"/>
    </row>
    <row r="1350" spans="2:20" ht="14" x14ac:dyDescent="0.3">
      <c r="B1350" s="67">
        <v>44908</v>
      </c>
      <c r="C1350" s="51">
        <v>364.3</v>
      </c>
      <c r="D1350" s="51">
        <v>340.5</v>
      </c>
      <c r="E1350" s="51">
        <v>23.9</v>
      </c>
      <c r="F1350" s="51" t="s">
        <v>38</v>
      </c>
      <c r="T1350" s="51"/>
    </row>
    <row r="1351" spans="2:20" ht="14" x14ac:dyDescent="0.3">
      <c r="B1351" s="67">
        <v>44909</v>
      </c>
      <c r="C1351" s="51">
        <v>368.4</v>
      </c>
      <c r="D1351" s="51">
        <v>344.7</v>
      </c>
      <c r="E1351" s="51">
        <v>23.7</v>
      </c>
      <c r="F1351" s="51" t="s">
        <v>38</v>
      </c>
      <c r="T1351" s="51"/>
    </row>
    <row r="1352" spans="2:20" ht="14" x14ac:dyDescent="0.3">
      <c r="B1352" s="67">
        <v>44910</v>
      </c>
      <c r="C1352" s="51">
        <v>370.8</v>
      </c>
      <c r="D1352" s="51">
        <v>356.1</v>
      </c>
      <c r="E1352" s="51">
        <v>14.7</v>
      </c>
      <c r="F1352" s="51" t="s">
        <v>38</v>
      </c>
      <c r="T1352" s="51"/>
    </row>
    <row r="1353" spans="2:20" ht="14" x14ac:dyDescent="0.3">
      <c r="B1353" s="67">
        <v>44911</v>
      </c>
      <c r="C1353" s="51">
        <v>371.1</v>
      </c>
      <c r="D1353" s="51">
        <v>354.1</v>
      </c>
      <c r="E1353" s="51">
        <v>17</v>
      </c>
      <c r="F1353" s="51" t="s">
        <v>38</v>
      </c>
      <c r="T1353" s="51"/>
    </row>
    <row r="1354" spans="2:20" ht="14" x14ac:dyDescent="0.3">
      <c r="B1354" s="67">
        <v>44912</v>
      </c>
      <c r="C1354" s="51">
        <v>366.8</v>
      </c>
      <c r="D1354" s="51">
        <v>343.6</v>
      </c>
      <c r="E1354" s="51">
        <v>23.3</v>
      </c>
      <c r="F1354" s="51" t="s">
        <v>38</v>
      </c>
      <c r="T1354" s="51"/>
    </row>
    <row r="1355" spans="2:20" ht="14" x14ac:dyDescent="0.3">
      <c r="B1355" s="67">
        <v>44913</v>
      </c>
      <c r="C1355" s="51">
        <v>365</v>
      </c>
      <c r="D1355" s="51">
        <v>343.3</v>
      </c>
      <c r="E1355" s="51">
        <v>21.7</v>
      </c>
      <c r="F1355" s="51" t="s">
        <v>38</v>
      </c>
      <c r="T1355" s="51"/>
    </row>
    <row r="1356" spans="2:20" ht="14" x14ac:dyDescent="0.3">
      <c r="B1356" s="67">
        <v>44914</v>
      </c>
      <c r="C1356" s="51">
        <v>367.7</v>
      </c>
      <c r="D1356" s="51">
        <v>352.5</v>
      </c>
      <c r="E1356" s="51">
        <v>15.1</v>
      </c>
      <c r="F1356" s="51" t="s">
        <v>38</v>
      </c>
      <c r="T1356" s="51"/>
    </row>
    <row r="1357" spans="2:20" ht="14" x14ac:dyDescent="0.3">
      <c r="B1357" s="67">
        <v>44915</v>
      </c>
      <c r="C1357" s="51">
        <v>369.4</v>
      </c>
      <c r="D1357" s="51">
        <v>356.4</v>
      </c>
      <c r="E1357" s="51">
        <v>13</v>
      </c>
      <c r="F1357" s="51" t="s">
        <v>38</v>
      </c>
      <c r="T1357" s="51"/>
    </row>
    <row r="1358" spans="2:20" ht="14" x14ac:dyDescent="0.3">
      <c r="B1358" s="67">
        <v>44916</v>
      </c>
      <c r="C1358" s="51">
        <v>362.2</v>
      </c>
      <c r="D1358" s="51">
        <v>344</v>
      </c>
      <c r="E1358" s="51">
        <v>18.3</v>
      </c>
      <c r="F1358" s="51" t="s">
        <v>38</v>
      </c>
      <c r="T1358" s="51"/>
    </row>
    <row r="1359" spans="2:20" ht="14" x14ac:dyDescent="0.3">
      <c r="B1359" s="67">
        <v>44917</v>
      </c>
      <c r="C1359" s="51">
        <v>363.3</v>
      </c>
      <c r="D1359" s="51">
        <v>342.4</v>
      </c>
      <c r="E1359" s="51">
        <v>20.8</v>
      </c>
      <c r="F1359" s="51" t="s">
        <v>38</v>
      </c>
      <c r="T1359" s="51"/>
    </row>
    <row r="1360" spans="2:20" ht="14" x14ac:dyDescent="0.3">
      <c r="B1360" s="67">
        <v>44918</v>
      </c>
      <c r="C1360" s="51">
        <v>365.4</v>
      </c>
      <c r="D1360" s="51">
        <v>346.7</v>
      </c>
      <c r="E1360" s="51">
        <v>18.600000000000001</v>
      </c>
      <c r="F1360" s="51" t="s">
        <v>38</v>
      </c>
      <c r="T1360" s="51"/>
    </row>
    <row r="1361" spans="2:20" ht="14" x14ac:dyDescent="0.3">
      <c r="B1361" s="67">
        <v>44919</v>
      </c>
      <c r="C1361" s="51">
        <v>365.7</v>
      </c>
      <c r="D1361" s="51">
        <v>353</v>
      </c>
      <c r="E1361" s="51">
        <v>12.7</v>
      </c>
      <c r="F1361" s="51" t="s">
        <v>38</v>
      </c>
      <c r="T1361" s="51"/>
    </row>
    <row r="1362" spans="2:20" ht="14" x14ac:dyDescent="0.3">
      <c r="B1362" s="67">
        <v>44920</v>
      </c>
      <c r="C1362" s="51">
        <v>363.5</v>
      </c>
      <c r="D1362" s="51">
        <v>352.2</v>
      </c>
      <c r="E1362" s="51">
        <v>11.4</v>
      </c>
      <c r="F1362" s="51" t="s">
        <v>38</v>
      </c>
      <c r="T1362" s="51"/>
    </row>
    <row r="1363" spans="2:20" ht="14" x14ac:dyDescent="0.3">
      <c r="B1363" s="67">
        <v>44921</v>
      </c>
      <c r="C1363" s="51">
        <v>363.6</v>
      </c>
      <c r="D1363" s="51">
        <v>344.9</v>
      </c>
      <c r="E1363" s="51">
        <v>18.7</v>
      </c>
      <c r="F1363" s="51" t="s">
        <v>38</v>
      </c>
      <c r="T1363" s="51"/>
    </row>
    <row r="1364" spans="2:20" ht="14" x14ac:dyDescent="0.3">
      <c r="B1364" s="67">
        <v>44922</v>
      </c>
      <c r="C1364" s="51">
        <v>360</v>
      </c>
      <c r="D1364" s="51">
        <v>339.8</v>
      </c>
      <c r="E1364" s="51">
        <v>20.2</v>
      </c>
      <c r="F1364" s="51" t="s">
        <v>38</v>
      </c>
      <c r="T1364" s="51"/>
    </row>
    <row r="1365" spans="2:20" ht="14" x14ac:dyDescent="0.3">
      <c r="B1365" s="67">
        <v>44923</v>
      </c>
      <c r="C1365" s="51">
        <v>365.8</v>
      </c>
      <c r="D1365" s="51">
        <v>347.6</v>
      </c>
      <c r="E1365" s="51">
        <v>18.2</v>
      </c>
      <c r="F1365" s="51" t="s">
        <v>38</v>
      </c>
      <c r="T1365" s="51"/>
    </row>
    <row r="1366" spans="2:20" ht="14" x14ac:dyDescent="0.3">
      <c r="B1366" s="67">
        <v>44924</v>
      </c>
      <c r="C1366" s="51">
        <v>367.2</v>
      </c>
      <c r="D1366" s="51">
        <v>351.7</v>
      </c>
      <c r="E1366" s="51">
        <v>15.5</v>
      </c>
      <c r="F1366" s="51" t="s">
        <v>38</v>
      </c>
      <c r="T1366" s="51"/>
    </row>
    <row r="1367" spans="2:20" ht="14" x14ac:dyDescent="0.3">
      <c r="B1367" s="67">
        <v>44925</v>
      </c>
      <c r="C1367" s="51">
        <v>360.8</v>
      </c>
      <c r="D1367" s="51">
        <v>347.5</v>
      </c>
      <c r="E1367" s="51">
        <v>13.3</v>
      </c>
      <c r="F1367" s="51" t="s">
        <v>38</v>
      </c>
      <c r="T1367" s="51"/>
    </row>
    <row r="1368" spans="2:20" ht="14" x14ac:dyDescent="0.3">
      <c r="B1368" s="67">
        <v>44926</v>
      </c>
      <c r="C1368" s="51">
        <v>360.6</v>
      </c>
      <c r="D1368" s="51">
        <v>339.3</v>
      </c>
      <c r="E1368" s="51">
        <v>21.2</v>
      </c>
      <c r="F1368" s="51" t="s">
        <v>38</v>
      </c>
      <c r="T1368" s="51"/>
    </row>
    <row r="1369" spans="2:20" ht="14" x14ac:dyDescent="0.3">
      <c r="B1369" s="67">
        <v>44927</v>
      </c>
      <c r="C1369" s="51">
        <v>363.4</v>
      </c>
      <c r="D1369" s="51">
        <v>346.7</v>
      </c>
      <c r="E1369" s="51">
        <v>16.7</v>
      </c>
      <c r="F1369" s="51" t="s">
        <v>38</v>
      </c>
      <c r="T1369" s="51"/>
    </row>
    <row r="1370" spans="2:20" ht="14" x14ac:dyDescent="0.3">
      <c r="B1370" s="67">
        <v>44928</v>
      </c>
      <c r="C1370" s="51">
        <v>363.8</v>
      </c>
      <c r="D1370" s="51">
        <v>339.3</v>
      </c>
      <c r="E1370" s="51">
        <v>24.5</v>
      </c>
      <c r="F1370" s="51" t="s">
        <v>38</v>
      </c>
      <c r="T1370" s="51"/>
    </row>
    <row r="1371" spans="2:20" ht="14" x14ac:dyDescent="0.3">
      <c r="B1371" s="67">
        <v>44929</v>
      </c>
      <c r="C1371" s="51">
        <v>358.7</v>
      </c>
      <c r="D1371" s="51">
        <v>332.5</v>
      </c>
      <c r="E1371" s="51">
        <v>26.2</v>
      </c>
      <c r="F1371" s="51" t="s">
        <v>38</v>
      </c>
      <c r="T1371" s="51"/>
    </row>
    <row r="1372" spans="2:20" ht="14" x14ac:dyDescent="0.3">
      <c r="B1372" s="67">
        <v>44930</v>
      </c>
      <c r="C1372" s="51">
        <v>359.6</v>
      </c>
      <c r="D1372" s="51">
        <v>347.1</v>
      </c>
      <c r="E1372" s="51">
        <v>12.5</v>
      </c>
      <c r="F1372" s="51" t="s">
        <v>38</v>
      </c>
      <c r="T1372" s="51"/>
    </row>
    <row r="1373" spans="2:20" ht="14" x14ac:dyDescent="0.3">
      <c r="B1373" s="67">
        <v>44931</v>
      </c>
      <c r="C1373" s="51">
        <v>361.5</v>
      </c>
      <c r="D1373" s="51">
        <v>345.9</v>
      </c>
      <c r="E1373" s="51">
        <v>15.7</v>
      </c>
      <c r="F1373" s="51" t="s">
        <v>38</v>
      </c>
      <c r="T1373" s="51"/>
    </row>
    <row r="1374" spans="2:20" ht="14" x14ac:dyDescent="0.3">
      <c r="B1374" s="67">
        <v>44932</v>
      </c>
      <c r="C1374" s="51">
        <v>361.3</v>
      </c>
      <c r="D1374" s="51">
        <v>346.1</v>
      </c>
      <c r="E1374" s="51">
        <v>15.1</v>
      </c>
      <c r="F1374" s="51" t="s">
        <v>38</v>
      </c>
      <c r="T1374" s="51"/>
    </row>
    <row r="1375" spans="2:20" ht="14" x14ac:dyDescent="0.3">
      <c r="B1375" s="67">
        <v>44933</v>
      </c>
      <c r="C1375" s="51">
        <v>357.8</v>
      </c>
      <c r="D1375" s="51">
        <v>344.4</v>
      </c>
      <c r="E1375" s="51">
        <v>13.4</v>
      </c>
      <c r="F1375" s="51" t="s">
        <v>38</v>
      </c>
      <c r="T1375" s="51"/>
    </row>
    <row r="1376" spans="2:20" ht="14" x14ac:dyDescent="0.3">
      <c r="B1376" s="67">
        <v>44934</v>
      </c>
      <c r="C1376" s="51">
        <v>359.3</v>
      </c>
      <c r="D1376" s="51">
        <v>341.3</v>
      </c>
      <c r="E1376" s="51">
        <v>17.899999999999999</v>
      </c>
      <c r="F1376" s="51" t="s">
        <v>38</v>
      </c>
      <c r="T1376" s="51"/>
    </row>
    <row r="1377" spans="2:20" ht="14" x14ac:dyDescent="0.3">
      <c r="B1377" s="67">
        <v>44935</v>
      </c>
      <c r="C1377" s="51">
        <v>360</v>
      </c>
      <c r="D1377" s="51">
        <v>337.7</v>
      </c>
      <c r="E1377" s="51">
        <v>22.3</v>
      </c>
      <c r="F1377" s="51" t="s">
        <v>38</v>
      </c>
      <c r="T1377" s="51"/>
    </row>
    <row r="1378" spans="2:20" ht="14" x14ac:dyDescent="0.3">
      <c r="B1378" s="67">
        <v>44936</v>
      </c>
      <c r="C1378" s="51">
        <v>354.9</v>
      </c>
      <c r="D1378" s="51">
        <v>335.6</v>
      </c>
      <c r="E1378" s="51">
        <v>19.3</v>
      </c>
      <c r="F1378" s="51" t="s">
        <v>38</v>
      </c>
      <c r="T1378" s="51"/>
    </row>
    <row r="1379" spans="2:20" ht="14" x14ac:dyDescent="0.3">
      <c r="B1379" s="67">
        <v>44937</v>
      </c>
      <c r="C1379" s="51">
        <v>357.2</v>
      </c>
      <c r="D1379" s="51">
        <v>342.2</v>
      </c>
      <c r="E1379" s="51">
        <v>15</v>
      </c>
      <c r="F1379" s="51" t="s">
        <v>38</v>
      </c>
      <c r="T1379" s="51"/>
    </row>
    <row r="1380" spans="2:20" ht="14" x14ac:dyDescent="0.3">
      <c r="B1380" s="67">
        <v>44938</v>
      </c>
      <c r="C1380" s="51">
        <v>358.7</v>
      </c>
      <c r="D1380" s="51">
        <v>344.1</v>
      </c>
      <c r="E1380" s="51">
        <v>14.6</v>
      </c>
      <c r="F1380" s="51" t="s">
        <v>38</v>
      </c>
      <c r="T1380" s="51"/>
    </row>
    <row r="1381" spans="2:20" ht="14" x14ac:dyDescent="0.3">
      <c r="B1381" s="67">
        <v>44939</v>
      </c>
      <c r="C1381" s="51">
        <v>358.7</v>
      </c>
      <c r="D1381" s="51">
        <v>344.1</v>
      </c>
      <c r="E1381" s="51">
        <v>14.6</v>
      </c>
      <c r="F1381" s="51" t="s">
        <v>38</v>
      </c>
      <c r="T1381" s="51"/>
    </row>
    <row r="1382" spans="2:20" ht="14" x14ac:dyDescent="0.3">
      <c r="B1382" s="67">
        <v>44940</v>
      </c>
      <c r="C1382" s="51">
        <v>361.2</v>
      </c>
      <c r="D1382" s="51">
        <v>355</v>
      </c>
      <c r="E1382" s="51">
        <v>6.2</v>
      </c>
      <c r="F1382" s="51" t="s">
        <v>38</v>
      </c>
      <c r="T1382" s="51"/>
    </row>
    <row r="1383" spans="2:20" ht="14" x14ac:dyDescent="0.3">
      <c r="B1383" s="67">
        <v>44941</v>
      </c>
      <c r="C1383" s="51">
        <v>362.7</v>
      </c>
      <c r="D1383" s="51">
        <v>352.4</v>
      </c>
      <c r="E1383" s="51">
        <v>10.3</v>
      </c>
      <c r="F1383" s="51" t="s">
        <v>38</v>
      </c>
      <c r="T1383" s="51"/>
    </row>
    <row r="1384" spans="2:20" ht="14" x14ac:dyDescent="0.3">
      <c r="B1384" s="67">
        <v>44942</v>
      </c>
      <c r="C1384" s="51">
        <v>367.7</v>
      </c>
      <c r="D1384" s="51">
        <v>352.6</v>
      </c>
      <c r="E1384" s="51">
        <v>15</v>
      </c>
      <c r="F1384" s="51" t="s">
        <v>38</v>
      </c>
      <c r="T1384" s="51"/>
    </row>
    <row r="1385" spans="2:20" ht="14" x14ac:dyDescent="0.3">
      <c r="B1385" s="67">
        <v>44943</v>
      </c>
      <c r="C1385" s="51">
        <v>369</v>
      </c>
      <c r="D1385" s="51">
        <v>341.8</v>
      </c>
      <c r="E1385" s="51">
        <v>27.2</v>
      </c>
      <c r="F1385" s="51" t="s">
        <v>38</v>
      </c>
      <c r="T1385" s="51"/>
    </row>
    <row r="1386" spans="2:20" ht="14" x14ac:dyDescent="0.3">
      <c r="B1386" s="67">
        <v>44944</v>
      </c>
      <c r="C1386" s="51">
        <v>370.4</v>
      </c>
      <c r="D1386" s="51">
        <v>350.5</v>
      </c>
      <c r="E1386" s="51">
        <v>19.899999999999999</v>
      </c>
      <c r="F1386" s="51" t="s">
        <v>38</v>
      </c>
      <c r="T1386" s="51"/>
    </row>
    <row r="1387" spans="2:20" ht="14" x14ac:dyDescent="0.3">
      <c r="B1387" s="67">
        <v>44945</v>
      </c>
      <c r="C1387" s="51">
        <v>368.1</v>
      </c>
      <c r="D1387" s="51">
        <v>344.7</v>
      </c>
      <c r="E1387" s="51">
        <v>23.3</v>
      </c>
      <c r="F1387" s="51" t="s">
        <v>38</v>
      </c>
      <c r="T1387" s="51"/>
    </row>
    <row r="1388" spans="2:20" ht="14" x14ac:dyDescent="0.3">
      <c r="B1388" s="67">
        <v>44946</v>
      </c>
      <c r="C1388" s="51">
        <v>367.9</v>
      </c>
      <c r="D1388" s="51">
        <v>349.4</v>
      </c>
      <c r="E1388" s="51">
        <v>18.399999999999999</v>
      </c>
      <c r="F1388" s="51" t="s">
        <v>38</v>
      </c>
      <c r="T1388" s="51"/>
    </row>
    <row r="1389" spans="2:20" ht="14" x14ac:dyDescent="0.3">
      <c r="B1389" s="67">
        <v>44947</v>
      </c>
      <c r="C1389" s="51">
        <v>366.6</v>
      </c>
      <c r="D1389" s="51">
        <v>348.5</v>
      </c>
      <c r="E1389" s="51">
        <v>18.100000000000001</v>
      </c>
      <c r="F1389" s="51" t="s">
        <v>38</v>
      </c>
      <c r="T1389" s="51"/>
    </row>
    <row r="1390" spans="2:20" ht="14" x14ac:dyDescent="0.3">
      <c r="B1390" s="67">
        <v>44948</v>
      </c>
      <c r="C1390" s="51">
        <v>360.2</v>
      </c>
      <c r="D1390" s="51">
        <v>336.5</v>
      </c>
      <c r="E1390" s="51">
        <v>23.7</v>
      </c>
      <c r="F1390" s="51" t="s">
        <v>38</v>
      </c>
      <c r="T1390" s="51"/>
    </row>
    <row r="1391" spans="2:20" ht="14" x14ac:dyDescent="0.3">
      <c r="B1391" s="67">
        <v>44949</v>
      </c>
      <c r="C1391" s="51">
        <v>362.9</v>
      </c>
      <c r="D1391" s="51">
        <v>337.7</v>
      </c>
      <c r="E1391" s="51">
        <v>25.1</v>
      </c>
      <c r="F1391" s="51" t="s">
        <v>38</v>
      </c>
      <c r="T1391" s="51"/>
    </row>
    <row r="1392" spans="2:20" ht="14" x14ac:dyDescent="0.3">
      <c r="B1392" s="67">
        <v>44950</v>
      </c>
      <c r="C1392" s="51">
        <v>364.8</v>
      </c>
      <c r="D1392" s="51">
        <v>349.1</v>
      </c>
      <c r="E1392" s="51">
        <v>15.8</v>
      </c>
      <c r="F1392" s="51" t="s">
        <v>38</v>
      </c>
      <c r="T1392" s="51"/>
    </row>
    <row r="1393" spans="2:20" ht="14" x14ac:dyDescent="0.3">
      <c r="B1393" s="67">
        <v>44951</v>
      </c>
      <c r="C1393" s="51">
        <v>361</v>
      </c>
      <c r="D1393" s="51">
        <v>335.7</v>
      </c>
      <c r="E1393" s="51">
        <v>25.4</v>
      </c>
      <c r="F1393" s="51" t="s">
        <v>38</v>
      </c>
      <c r="T1393" s="51"/>
    </row>
    <row r="1394" spans="2:20" ht="14" x14ac:dyDescent="0.3">
      <c r="B1394" s="67">
        <v>44952</v>
      </c>
      <c r="C1394" s="51">
        <v>360.8</v>
      </c>
      <c r="D1394" s="51">
        <v>336.3</v>
      </c>
      <c r="E1394" s="51">
        <v>24.5</v>
      </c>
      <c r="F1394" s="51" t="s">
        <v>38</v>
      </c>
      <c r="T1394" s="51"/>
    </row>
    <row r="1395" spans="2:20" ht="14" x14ac:dyDescent="0.3">
      <c r="B1395" s="67">
        <v>44953</v>
      </c>
      <c r="C1395" s="51">
        <v>361.4</v>
      </c>
      <c r="D1395" s="51">
        <v>342.4</v>
      </c>
      <c r="E1395" s="51">
        <v>19</v>
      </c>
      <c r="F1395" s="51" t="s">
        <v>38</v>
      </c>
      <c r="T1395" s="51"/>
    </row>
    <row r="1396" spans="2:20" ht="14" x14ac:dyDescent="0.3">
      <c r="B1396" s="67">
        <v>44954</v>
      </c>
      <c r="C1396" s="51">
        <v>361.3</v>
      </c>
      <c r="D1396" s="51">
        <v>342.6</v>
      </c>
      <c r="E1396" s="51">
        <v>18.7</v>
      </c>
      <c r="F1396" s="51" t="s">
        <v>38</v>
      </c>
      <c r="T1396" s="51"/>
    </row>
    <row r="1397" spans="2:20" ht="14" x14ac:dyDescent="0.3">
      <c r="B1397" s="67">
        <v>44955</v>
      </c>
      <c r="C1397" s="51">
        <v>362.5</v>
      </c>
      <c r="D1397" s="51">
        <v>351.5</v>
      </c>
      <c r="E1397" s="51">
        <v>11</v>
      </c>
      <c r="F1397" s="51" t="s">
        <v>38</v>
      </c>
      <c r="T1397" s="51"/>
    </row>
    <row r="1398" spans="2:20" ht="14" x14ac:dyDescent="0.3">
      <c r="B1398" s="67">
        <v>44956</v>
      </c>
      <c r="C1398" s="51">
        <v>358.5</v>
      </c>
      <c r="D1398" s="51">
        <v>337.8</v>
      </c>
      <c r="E1398" s="51">
        <v>20.7</v>
      </c>
      <c r="F1398" s="51" t="s">
        <v>38</v>
      </c>
      <c r="T1398" s="51"/>
    </row>
    <row r="1399" spans="2:20" ht="14" x14ac:dyDescent="0.3">
      <c r="B1399" s="67">
        <v>44957</v>
      </c>
      <c r="C1399" s="51">
        <v>356.6</v>
      </c>
      <c r="D1399" s="51">
        <v>338.7</v>
      </c>
      <c r="E1399" s="51">
        <v>18</v>
      </c>
      <c r="F1399" s="51" t="s">
        <v>38</v>
      </c>
      <c r="T1399" s="51"/>
    </row>
    <row r="1400" spans="2:20" ht="14" x14ac:dyDescent="0.3">
      <c r="B1400" s="67">
        <v>44958</v>
      </c>
      <c r="C1400" s="51">
        <v>357.8</v>
      </c>
      <c r="D1400" s="51">
        <v>335.9</v>
      </c>
      <c r="E1400" s="51">
        <v>21.9</v>
      </c>
      <c r="F1400" s="51" t="s">
        <v>38</v>
      </c>
      <c r="T1400" s="51"/>
    </row>
    <row r="1401" spans="2:20" ht="14" x14ac:dyDescent="0.3">
      <c r="B1401" s="67">
        <v>44959</v>
      </c>
      <c r="C1401" s="51">
        <v>356.2</v>
      </c>
      <c r="D1401" s="51">
        <v>342.3</v>
      </c>
      <c r="E1401" s="51">
        <v>13.9</v>
      </c>
      <c r="F1401" s="51" t="s">
        <v>38</v>
      </c>
      <c r="T1401" s="51"/>
    </row>
    <row r="1402" spans="2:20" ht="14" x14ac:dyDescent="0.3">
      <c r="B1402" s="67">
        <v>44960</v>
      </c>
      <c r="C1402" s="51">
        <v>357.1</v>
      </c>
      <c r="D1402" s="51">
        <v>345.6</v>
      </c>
      <c r="E1402" s="51">
        <v>11.5</v>
      </c>
      <c r="F1402" s="51" t="s">
        <v>38</v>
      </c>
      <c r="T1402" s="51"/>
    </row>
    <row r="1403" spans="2:20" ht="14" x14ac:dyDescent="0.3">
      <c r="B1403" s="67">
        <v>44961</v>
      </c>
      <c r="C1403" s="51">
        <v>355.8</v>
      </c>
      <c r="D1403" s="51">
        <v>345.7</v>
      </c>
      <c r="E1403" s="51">
        <v>10.1</v>
      </c>
      <c r="F1403" s="51" t="s">
        <v>38</v>
      </c>
      <c r="T1403" s="51"/>
    </row>
    <row r="1404" spans="2:20" ht="14" x14ac:dyDescent="0.3">
      <c r="B1404" s="67">
        <v>44962</v>
      </c>
      <c r="C1404" s="51">
        <v>359.3</v>
      </c>
      <c r="D1404" s="51">
        <v>347.3</v>
      </c>
      <c r="E1404" s="51">
        <v>12</v>
      </c>
      <c r="F1404" s="51" t="s">
        <v>38</v>
      </c>
      <c r="T1404" s="51"/>
    </row>
    <row r="1405" spans="2:20" ht="14" x14ac:dyDescent="0.3">
      <c r="B1405" s="67">
        <v>44963</v>
      </c>
      <c r="C1405" s="51">
        <v>356.1</v>
      </c>
      <c r="D1405" s="51">
        <v>342.9</v>
      </c>
      <c r="E1405" s="51">
        <v>13.2</v>
      </c>
      <c r="F1405" s="51" t="s">
        <v>38</v>
      </c>
      <c r="T1405" s="51"/>
    </row>
    <row r="1406" spans="2:20" ht="14" x14ac:dyDescent="0.3">
      <c r="B1406" s="67">
        <v>44964</v>
      </c>
      <c r="C1406" s="51">
        <v>358.5</v>
      </c>
      <c r="D1406" s="51">
        <v>344</v>
      </c>
      <c r="E1406" s="51">
        <v>14.5</v>
      </c>
      <c r="F1406" s="51" t="s">
        <v>38</v>
      </c>
      <c r="T1406" s="51"/>
    </row>
    <row r="1407" spans="2:20" ht="14" x14ac:dyDescent="0.3">
      <c r="B1407" s="67">
        <v>44965</v>
      </c>
      <c r="C1407" s="51">
        <v>359.3</v>
      </c>
      <c r="D1407" s="51">
        <v>339.4</v>
      </c>
      <c r="E1407" s="51">
        <v>20</v>
      </c>
      <c r="F1407" s="51" t="s">
        <v>38</v>
      </c>
      <c r="T1407" s="51"/>
    </row>
    <row r="1408" spans="2:20" ht="14" x14ac:dyDescent="0.3">
      <c r="B1408" s="67">
        <v>44966</v>
      </c>
      <c r="C1408" s="51">
        <v>360.8</v>
      </c>
      <c r="D1408" s="51">
        <v>342.5</v>
      </c>
      <c r="E1408" s="51">
        <v>18.3</v>
      </c>
      <c r="F1408" s="51" t="s">
        <v>38</v>
      </c>
      <c r="T1408" s="51"/>
    </row>
    <row r="1409" spans="2:20" ht="14" x14ac:dyDescent="0.3">
      <c r="B1409" s="67">
        <v>44967</v>
      </c>
      <c r="C1409" s="51">
        <v>361.1</v>
      </c>
      <c r="D1409" s="51">
        <v>334.6</v>
      </c>
      <c r="E1409" s="51">
        <v>26.5</v>
      </c>
      <c r="F1409" s="51" t="s">
        <v>38</v>
      </c>
      <c r="T1409" s="51"/>
    </row>
    <row r="1410" spans="2:20" ht="14" x14ac:dyDescent="0.3">
      <c r="B1410" s="67">
        <v>44968</v>
      </c>
      <c r="C1410" s="51">
        <v>363.4</v>
      </c>
      <c r="D1410" s="51">
        <v>355.8</v>
      </c>
      <c r="E1410" s="51">
        <v>7.6</v>
      </c>
      <c r="F1410" s="51" t="s">
        <v>38</v>
      </c>
      <c r="T1410" s="51"/>
    </row>
    <row r="1411" spans="2:20" ht="14" x14ac:dyDescent="0.3">
      <c r="B1411" s="67">
        <v>44969</v>
      </c>
      <c r="C1411" s="51">
        <v>370.1</v>
      </c>
      <c r="D1411" s="51">
        <v>361</v>
      </c>
      <c r="E1411" s="51">
        <v>9.1</v>
      </c>
      <c r="F1411" s="51" t="s">
        <v>38</v>
      </c>
      <c r="T1411" s="51"/>
    </row>
    <row r="1412" spans="2:20" ht="14" x14ac:dyDescent="0.3">
      <c r="B1412" s="67">
        <v>44970</v>
      </c>
      <c r="C1412" s="51">
        <v>363.4</v>
      </c>
      <c r="D1412" s="51">
        <v>351.4</v>
      </c>
      <c r="E1412" s="51">
        <v>12</v>
      </c>
      <c r="F1412" s="51" t="s">
        <v>38</v>
      </c>
      <c r="T1412" s="51"/>
    </row>
    <row r="1413" spans="2:20" ht="14" x14ac:dyDescent="0.3">
      <c r="B1413" s="67">
        <v>44971</v>
      </c>
      <c r="C1413" s="51">
        <v>360.9</v>
      </c>
      <c r="D1413" s="51">
        <v>343.2</v>
      </c>
      <c r="E1413" s="51">
        <v>17.8</v>
      </c>
      <c r="F1413" s="51" t="s">
        <v>38</v>
      </c>
      <c r="T1413" s="51"/>
    </row>
    <row r="1414" spans="2:20" ht="14" x14ac:dyDescent="0.3">
      <c r="B1414" s="67">
        <v>44972</v>
      </c>
      <c r="C1414" s="51">
        <v>359</v>
      </c>
      <c r="D1414" s="51">
        <v>345.4</v>
      </c>
      <c r="E1414" s="51">
        <v>13.7</v>
      </c>
      <c r="F1414" s="51" t="s">
        <v>38</v>
      </c>
      <c r="T1414" s="51"/>
    </row>
    <row r="1415" spans="2:20" ht="14" x14ac:dyDescent="0.3">
      <c r="B1415" s="67">
        <v>44973</v>
      </c>
      <c r="C1415" s="51">
        <v>360.5</v>
      </c>
      <c r="D1415" s="51">
        <v>346.4</v>
      </c>
      <c r="E1415" s="51">
        <v>14.2</v>
      </c>
      <c r="F1415" s="51" t="s">
        <v>38</v>
      </c>
      <c r="T1415" s="51"/>
    </row>
    <row r="1416" spans="2:20" ht="14" x14ac:dyDescent="0.3">
      <c r="B1416" s="67">
        <v>44974</v>
      </c>
      <c r="C1416" s="51">
        <v>362.4</v>
      </c>
      <c r="D1416" s="51">
        <v>354.5</v>
      </c>
      <c r="E1416" s="51">
        <v>7.8</v>
      </c>
      <c r="F1416" s="51" t="s">
        <v>38</v>
      </c>
      <c r="T1416" s="51"/>
    </row>
    <row r="1417" spans="2:20" ht="14" x14ac:dyDescent="0.3">
      <c r="B1417" s="67">
        <v>44975</v>
      </c>
      <c r="C1417" s="51">
        <v>361.4</v>
      </c>
      <c r="D1417" s="51">
        <v>348.8</v>
      </c>
      <c r="E1417" s="51">
        <v>12.6</v>
      </c>
      <c r="F1417" s="51" t="s">
        <v>38</v>
      </c>
      <c r="T1417" s="51"/>
    </row>
    <row r="1418" spans="2:20" ht="14" x14ac:dyDescent="0.3">
      <c r="B1418" s="67">
        <v>44976</v>
      </c>
      <c r="C1418" s="51">
        <v>361.1</v>
      </c>
      <c r="D1418" s="51">
        <v>347.9</v>
      </c>
      <c r="E1418" s="51">
        <v>13.1</v>
      </c>
      <c r="F1418" s="51" t="s">
        <v>38</v>
      </c>
      <c r="T1418" s="51"/>
    </row>
    <row r="1419" spans="2:20" ht="14" x14ac:dyDescent="0.3">
      <c r="B1419" s="67">
        <v>44977</v>
      </c>
      <c r="C1419" s="51">
        <v>358.3</v>
      </c>
      <c r="D1419" s="51">
        <v>347.9</v>
      </c>
      <c r="E1419" s="51">
        <v>10.4</v>
      </c>
      <c r="F1419" s="51" t="s">
        <v>38</v>
      </c>
      <c r="T1419" s="51"/>
    </row>
    <row r="1420" spans="2:20" ht="14" x14ac:dyDescent="0.3">
      <c r="B1420" s="67">
        <v>44978</v>
      </c>
      <c r="C1420" s="51">
        <v>360.7</v>
      </c>
      <c r="D1420" s="51">
        <v>347.5</v>
      </c>
      <c r="E1420" s="51">
        <v>13.2</v>
      </c>
      <c r="F1420" s="51" t="s">
        <v>38</v>
      </c>
      <c r="T1420" s="51"/>
    </row>
    <row r="1421" spans="2:20" ht="14" x14ac:dyDescent="0.3">
      <c r="B1421" s="67">
        <v>44979</v>
      </c>
      <c r="C1421" s="51">
        <v>361.5</v>
      </c>
      <c r="D1421" s="51">
        <v>349.6</v>
      </c>
      <c r="E1421" s="51">
        <v>11.9</v>
      </c>
      <c r="F1421" s="51" t="s">
        <v>38</v>
      </c>
      <c r="T1421" s="51"/>
    </row>
    <row r="1422" spans="2:20" ht="14" x14ac:dyDescent="0.3">
      <c r="B1422" s="67">
        <v>44980</v>
      </c>
      <c r="C1422" s="51">
        <v>362.7</v>
      </c>
      <c r="D1422" s="51">
        <v>341.5</v>
      </c>
      <c r="E1422" s="51">
        <v>21.2</v>
      </c>
      <c r="F1422" s="51" t="s">
        <v>38</v>
      </c>
      <c r="T1422" s="51"/>
    </row>
    <row r="1423" spans="2:20" ht="14" x14ac:dyDescent="0.3">
      <c r="B1423" s="67">
        <v>44981</v>
      </c>
      <c r="C1423" s="51">
        <v>358.1</v>
      </c>
      <c r="D1423" s="51">
        <v>337.9</v>
      </c>
      <c r="E1423" s="51">
        <v>20.2</v>
      </c>
      <c r="F1423" s="51" t="s">
        <v>38</v>
      </c>
      <c r="T1423" s="51"/>
    </row>
    <row r="1424" spans="2:20" ht="14" x14ac:dyDescent="0.3">
      <c r="B1424" s="67">
        <v>44982</v>
      </c>
      <c r="C1424" s="51">
        <v>361.7</v>
      </c>
      <c r="D1424" s="51">
        <v>348.9</v>
      </c>
      <c r="E1424" s="51">
        <v>12.8</v>
      </c>
      <c r="F1424" s="51" t="s">
        <v>38</v>
      </c>
      <c r="T1424" s="51"/>
    </row>
    <row r="1425" spans="2:20" ht="14" x14ac:dyDescent="0.3">
      <c r="B1425" s="67">
        <v>44983</v>
      </c>
      <c r="C1425" s="51">
        <v>364.8</v>
      </c>
      <c r="D1425" s="51">
        <v>356.8</v>
      </c>
      <c r="E1425" s="51">
        <v>8.1</v>
      </c>
      <c r="F1425" s="51" t="s">
        <v>38</v>
      </c>
      <c r="T1425" s="51"/>
    </row>
    <row r="1426" spans="2:20" ht="14" x14ac:dyDescent="0.3">
      <c r="B1426" s="67">
        <v>44984</v>
      </c>
      <c r="C1426" s="51">
        <v>361.6</v>
      </c>
      <c r="D1426" s="51">
        <v>348.5</v>
      </c>
      <c r="E1426" s="51">
        <v>13.1</v>
      </c>
      <c r="F1426" s="51" t="s">
        <v>38</v>
      </c>
      <c r="T1426" s="51"/>
    </row>
    <row r="1427" spans="2:20" ht="14" x14ac:dyDescent="0.3">
      <c r="B1427" s="67">
        <v>44985</v>
      </c>
      <c r="C1427" s="51">
        <v>357.9</v>
      </c>
      <c r="D1427" s="51">
        <v>342.9</v>
      </c>
      <c r="E1427" s="51">
        <v>15</v>
      </c>
      <c r="F1427" s="51" t="s">
        <v>38</v>
      </c>
      <c r="T1427" s="51"/>
    </row>
    <row r="1428" spans="2:20" ht="14" x14ac:dyDescent="0.3">
      <c r="B1428" s="67">
        <v>44986</v>
      </c>
      <c r="C1428" s="51">
        <v>357.2</v>
      </c>
      <c r="D1428" s="51">
        <v>340.6</v>
      </c>
      <c r="E1428" s="51">
        <v>16.7</v>
      </c>
      <c r="F1428" s="51" t="s">
        <v>38</v>
      </c>
      <c r="T1428" s="51"/>
    </row>
    <row r="1429" spans="2:20" ht="14" x14ac:dyDescent="0.3">
      <c r="B1429" s="67">
        <v>44987</v>
      </c>
      <c r="C1429" s="51">
        <v>358.2</v>
      </c>
      <c r="D1429" s="51">
        <v>342.6</v>
      </c>
      <c r="E1429" s="51">
        <v>15.6</v>
      </c>
      <c r="F1429" s="51" t="s">
        <v>38</v>
      </c>
      <c r="T1429" s="51"/>
    </row>
    <row r="1430" spans="2:20" ht="14" x14ac:dyDescent="0.3">
      <c r="B1430" s="67">
        <v>44988</v>
      </c>
      <c r="C1430" s="51">
        <v>360</v>
      </c>
      <c r="D1430" s="51">
        <v>340.1</v>
      </c>
      <c r="E1430" s="51">
        <v>19.899999999999999</v>
      </c>
      <c r="F1430" s="51" t="s">
        <v>38</v>
      </c>
      <c r="T1430" s="51"/>
    </row>
    <row r="1431" spans="2:20" ht="14" x14ac:dyDescent="0.3">
      <c r="B1431" s="67">
        <v>44989</v>
      </c>
      <c r="C1431" s="51">
        <v>361.2</v>
      </c>
      <c r="D1431" s="51">
        <v>346.9</v>
      </c>
      <c r="E1431" s="51">
        <v>14.2</v>
      </c>
      <c r="F1431" s="51" t="s">
        <v>38</v>
      </c>
      <c r="T1431" s="51"/>
    </row>
    <row r="1432" spans="2:20" ht="14" x14ac:dyDescent="0.3">
      <c r="B1432" s="67">
        <v>44990</v>
      </c>
      <c r="C1432" s="51">
        <v>361.6</v>
      </c>
      <c r="D1432" s="51">
        <v>347.7</v>
      </c>
      <c r="E1432" s="51">
        <v>13.9</v>
      </c>
      <c r="F1432" s="51" t="s">
        <v>38</v>
      </c>
      <c r="T1432" s="51"/>
    </row>
    <row r="1433" spans="2:20" ht="14" x14ac:dyDescent="0.3">
      <c r="B1433" s="67">
        <v>44991</v>
      </c>
      <c r="C1433" s="51">
        <v>368.4</v>
      </c>
      <c r="D1433" s="51">
        <v>351.2</v>
      </c>
      <c r="E1433" s="51">
        <v>17.100000000000001</v>
      </c>
      <c r="F1433" s="51" t="s">
        <v>38</v>
      </c>
      <c r="T1433" s="51"/>
    </row>
    <row r="1434" spans="2:20" ht="14" x14ac:dyDescent="0.3">
      <c r="B1434" s="67">
        <v>44992</v>
      </c>
      <c r="C1434" s="51">
        <v>369.9</v>
      </c>
      <c r="D1434" s="51">
        <v>355</v>
      </c>
      <c r="E1434" s="51">
        <v>14.9</v>
      </c>
      <c r="F1434" s="51" t="s">
        <v>38</v>
      </c>
      <c r="T1434" s="51"/>
    </row>
    <row r="1435" spans="2:20" ht="14" x14ac:dyDescent="0.3">
      <c r="B1435" s="67">
        <v>44993</v>
      </c>
      <c r="C1435" s="51">
        <v>368.7</v>
      </c>
      <c r="D1435" s="51">
        <v>345.9</v>
      </c>
      <c r="E1435" s="51">
        <v>22.7</v>
      </c>
      <c r="F1435" s="51" t="s">
        <v>38</v>
      </c>
      <c r="T1435" s="51"/>
    </row>
    <row r="1436" spans="2:20" ht="14" x14ac:dyDescent="0.3">
      <c r="B1436" s="67">
        <v>44994</v>
      </c>
      <c r="C1436" s="51">
        <v>370.7</v>
      </c>
      <c r="D1436" s="51">
        <v>344</v>
      </c>
      <c r="E1436" s="51">
        <v>26.7</v>
      </c>
      <c r="F1436" s="51" t="s">
        <v>38</v>
      </c>
      <c r="T1436" s="51"/>
    </row>
    <row r="1437" spans="2:20" ht="14" x14ac:dyDescent="0.3">
      <c r="B1437" s="67">
        <v>44995</v>
      </c>
      <c r="C1437" s="51">
        <v>369.4</v>
      </c>
      <c r="D1437" s="51">
        <v>351.5</v>
      </c>
      <c r="E1437" s="51">
        <v>17.899999999999999</v>
      </c>
      <c r="F1437" s="51" t="s">
        <v>38</v>
      </c>
      <c r="T1437" s="51"/>
    </row>
    <row r="1438" spans="2:20" ht="14" x14ac:dyDescent="0.3">
      <c r="B1438" s="67">
        <v>44996</v>
      </c>
      <c r="C1438" s="51">
        <v>363.6</v>
      </c>
      <c r="D1438" s="51">
        <v>346.5</v>
      </c>
      <c r="E1438" s="51">
        <v>17.2</v>
      </c>
      <c r="F1438" s="51" t="s">
        <v>38</v>
      </c>
      <c r="T1438" s="51"/>
    </row>
    <row r="1439" spans="2:20" ht="14" x14ac:dyDescent="0.3">
      <c r="B1439" s="67">
        <v>44997</v>
      </c>
      <c r="C1439" s="51">
        <v>366.1</v>
      </c>
      <c r="D1439" s="51">
        <v>359.3</v>
      </c>
      <c r="E1439" s="51">
        <v>6.8</v>
      </c>
      <c r="F1439" s="51" t="s">
        <v>38</v>
      </c>
      <c r="T1439" s="51"/>
    </row>
    <row r="1440" spans="2:20" ht="14" x14ac:dyDescent="0.3">
      <c r="B1440" s="67">
        <v>44998</v>
      </c>
      <c r="C1440" s="51">
        <v>367.2</v>
      </c>
      <c r="D1440" s="51">
        <v>357.3</v>
      </c>
      <c r="E1440" s="51">
        <v>9.9</v>
      </c>
      <c r="F1440" s="51" t="s">
        <v>38</v>
      </c>
      <c r="T1440" s="51"/>
    </row>
    <row r="1441" spans="2:20" ht="14" x14ac:dyDescent="0.3">
      <c r="B1441" s="67">
        <v>44999</v>
      </c>
      <c r="C1441" s="51">
        <v>368.8</v>
      </c>
      <c r="D1441" s="51">
        <v>360.4</v>
      </c>
      <c r="E1441" s="51">
        <v>8.4</v>
      </c>
      <c r="F1441" s="51" t="s">
        <v>38</v>
      </c>
      <c r="T1441" s="51"/>
    </row>
    <row r="1442" spans="2:20" ht="14" x14ac:dyDescent="0.3">
      <c r="B1442" s="67">
        <v>45000</v>
      </c>
      <c r="C1442" s="51">
        <v>366.8</v>
      </c>
      <c r="D1442" s="51">
        <v>337.4</v>
      </c>
      <c r="E1442" s="51">
        <v>29.4</v>
      </c>
      <c r="F1442" s="51" t="s">
        <v>38</v>
      </c>
      <c r="T1442" s="51"/>
    </row>
    <row r="1443" spans="2:20" ht="14" x14ac:dyDescent="0.3">
      <c r="B1443" s="67">
        <v>45001</v>
      </c>
      <c r="C1443" s="51">
        <v>360.5</v>
      </c>
      <c r="D1443" s="51">
        <v>344.2</v>
      </c>
      <c r="E1443" s="51">
        <v>16.3</v>
      </c>
      <c r="F1443" s="51" t="s">
        <v>38</v>
      </c>
      <c r="T1443" s="51"/>
    </row>
    <row r="1444" spans="2:20" ht="14" x14ac:dyDescent="0.3">
      <c r="B1444" s="67">
        <v>45002</v>
      </c>
      <c r="C1444" s="51">
        <v>361.6</v>
      </c>
      <c r="D1444" s="51">
        <v>350.4</v>
      </c>
      <c r="E1444" s="51">
        <v>11.2</v>
      </c>
      <c r="F1444" s="51" t="s">
        <v>38</v>
      </c>
      <c r="T1444" s="51"/>
    </row>
    <row r="1445" spans="2:20" ht="14" x14ac:dyDescent="0.3">
      <c r="B1445" s="67">
        <v>45003</v>
      </c>
      <c r="C1445" s="51">
        <v>362</v>
      </c>
      <c r="D1445" s="51">
        <v>349.5</v>
      </c>
      <c r="E1445" s="51">
        <v>12.5</v>
      </c>
      <c r="F1445" s="51" t="s">
        <v>38</v>
      </c>
      <c r="T1445" s="51"/>
    </row>
    <row r="1446" spans="2:20" ht="14" x14ac:dyDescent="0.3">
      <c r="B1446" s="67">
        <v>45004</v>
      </c>
      <c r="C1446" s="51">
        <v>363.3</v>
      </c>
      <c r="D1446" s="51">
        <v>355.2</v>
      </c>
      <c r="E1446" s="51">
        <v>8.1</v>
      </c>
      <c r="F1446" s="51" t="s">
        <v>38</v>
      </c>
      <c r="T1446" s="51"/>
    </row>
    <row r="1447" spans="2:20" ht="14" x14ac:dyDescent="0.3">
      <c r="B1447" s="67">
        <v>45005</v>
      </c>
      <c r="C1447" s="51">
        <v>358.7</v>
      </c>
      <c r="D1447" s="51">
        <v>339.9</v>
      </c>
      <c r="E1447" s="51">
        <v>18.8</v>
      </c>
      <c r="F1447" s="51" t="s">
        <v>38</v>
      </c>
      <c r="T1447" s="51"/>
    </row>
    <row r="1448" spans="2:20" ht="14" x14ac:dyDescent="0.3">
      <c r="B1448" s="67">
        <v>45006</v>
      </c>
      <c r="C1448" s="51">
        <v>358.9</v>
      </c>
      <c r="D1448" s="51">
        <v>336.8</v>
      </c>
      <c r="E1448" s="51">
        <v>22.2</v>
      </c>
      <c r="F1448" s="51" t="s">
        <v>38</v>
      </c>
      <c r="T1448" s="51"/>
    </row>
    <row r="1449" spans="2:20" ht="14" x14ac:dyDescent="0.3">
      <c r="B1449" s="67">
        <v>45007</v>
      </c>
      <c r="C1449" s="51">
        <v>351.6</v>
      </c>
      <c r="D1449" s="51">
        <v>343.5</v>
      </c>
      <c r="E1449" s="51">
        <v>8.1</v>
      </c>
      <c r="F1449" s="51" t="s">
        <v>38</v>
      </c>
      <c r="T1449" s="51"/>
    </row>
    <row r="1450" spans="2:20" ht="14" x14ac:dyDescent="0.3">
      <c r="B1450" s="67">
        <v>45008</v>
      </c>
      <c r="C1450" s="51">
        <v>353.3</v>
      </c>
      <c r="D1450" s="51">
        <v>342.7</v>
      </c>
      <c r="E1450" s="51">
        <v>10.6</v>
      </c>
      <c r="F1450" s="51" t="s">
        <v>38</v>
      </c>
      <c r="T1450" s="51"/>
    </row>
    <row r="1451" spans="2:20" ht="14" x14ac:dyDescent="0.3">
      <c r="B1451" s="67">
        <v>45009</v>
      </c>
      <c r="C1451" s="51">
        <v>352.8</v>
      </c>
      <c r="D1451" s="51">
        <v>341.7</v>
      </c>
      <c r="E1451" s="51">
        <v>11</v>
      </c>
      <c r="F1451" s="51" t="s">
        <v>38</v>
      </c>
      <c r="T1451" s="51"/>
    </row>
    <row r="1452" spans="2:20" ht="14" x14ac:dyDescent="0.3">
      <c r="B1452" s="67">
        <v>45010</v>
      </c>
      <c r="C1452" s="51">
        <v>353.9</v>
      </c>
      <c r="D1452" s="51">
        <v>346</v>
      </c>
      <c r="E1452" s="51">
        <v>7.8</v>
      </c>
      <c r="F1452" s="51" t="s">
        <v>38</v>
      </c>
      <c r="T1452" s="51"/>
    </row>
    <row r="1453" spans="2:20" ht="14" x14ac:dyDescent="0.3">
      <c r="B1453" s="67">
        <v>45011</v>
      </c>
      <c r="C1453" s="51">
        <v>356.1</v>
      </c>
      <c r="D1453" s="51">
        <v>346.1</v>
      </c>
      <c r="E1453" s="51">
        <v>10</v>
      </c>
      <c r="F1453" s="51" t="s">
        <v>38</v>
      </c>
      <c r="T1453" s="51"/>
    </row>
    <row r="1454" spans="2:20" ht="14" x14ac:dyDescent="0.3">
      <c r="B1454" s="67">
        <v>45012</v>
      </c>
      <c r="C1454" s="51">
        <v>356.9</v>
      </c>
      <c r="D1454" s="51">
        <v>341.9</v>
      </c>
      <c r="E1454" s="51">
        <v>15</v>
      </c>
      <c r="F1454" s="51" t="s">
        <v>38</v>
      </c>
      <c r="T1454" s="51"/>
    </row>
    <row r="1455" spans="2:20" ht="14" x14ac:dyDescent="0.3">
      <c r="B1455" s="67">
        <v>45013</v>
      </c>
      <c r="C1455" s="51">
        <v>358.1</v>
      </c>
      <c r="D1455" s="51">
        <v>330.9</v>
      </c>
      <c r="E1455" s="51">
        <v>27.2</v>
      </c>
      <c r="F1455" s="51" t="s">
        <v>38</v>
      </c>
      <c r="T1455" s="51"/>
    </row>
    <row r="1456" spans="2:20" ht="14" x14ac:dyDescent="0.3">
      <c r="B1456" s="67">
        <v>45014</v>
      </c>
      <c r="C1456" s="51">
        <v>353.5</v>
      </c>
      <c r="D1456" s="51">
        <v>334.4</v>
      </c>
      <c r="E1456" s="51">
        <v>19.100000000000001</v>
      </c>
      <c r="F1456" s="51" t="s">
        <v>38</v>
      </c>
      <c r="T1456" s="51"/>
    </row>
    <row r="1457" spans="2:20" ht="14" x14ac:dyDescent="0.3">
      <c r="B1457" s="67">
        <v>45015</v>
      </c>
      <c r="C1457" s="51">
        <v>356.7</v>
      </c>
      <c r="D1457" s="51">
        <v>342.4</v>
      </c>
      <c r="E1457" s="51">
        <v>14.4</v>
      </c>
      <c r="F1457" s="51" t="s">
        <v>38</v>
      </c>
      <c r="T1457" s="51"/>
    </row>
    <row r="1458" spans="2:20" ht="14" x14ac:dyDescent="0.3">
      <c r="B1458" s="67">
        <v>45016</v>
      </c>
      <c r="C1458" s="51">
        <v>359.7</v>
      </c>
      <c r="D1458" s="51">
        <v>352.4</v>
      </c>
      <c r="E1458" s="51">
        <v>7.3</v>
      </c>
      <c r="F1458" s="51" t="s">
        <v>38</v>
      </c>
      <c r="T1458" s="51"/>
    </row>
    <row r="1459" spans="2:20" ht="14" x14ac:dyDescent="0.3">
      <c r="B1459" s="67">
        <v>45200</v>
      </c>
      <c r="C1459" s="51">
        <v>338.1</v>
      </c>
      <c r="D1459" s="51">
        <v>332.9</v>
      </c>
      <c r="E1459" s="51">
        <v>5.2</v>
      </c>
      <c r="F1459" s="51" t="s">
        <v>37</v>
      </c>
      <c r="T1459" s="51"/>
    </row>
    <row r="1460" spans="2:20" ht="14" x14ac:dyDescent="0.3">
      <c r="B1460" s="67">
        <v>45201</v>
      </c>
      <c r="C1460" s="51">
        <v>341.1</v>
      </c>
      <c r="D1460" s="51">
        <v>335.8</v>
      </c>
      <c r="E1460" s="51">
        <v>5.3</v>
      </c>
      <c r="F1460" s="51" t="s">
        <v>37</v>
      </c>
      <c r="T1460" s="51"/>
    </row>
    <row r="1461" spans="2:20" ht="14" x14ac:dyDescent="0.3">
      <c r="B1461" s="67">
        <v>45202</v>
      </c>
      <c r="C1461" s="51">
        <v>339.5</v>
      </c>
      <c r="D1461" s="51">
        <v>328.8</v>
      </c>
      <c r="E1461" s="51">
        <v>10.7</v>
      </c>
      <c r="F1461" s="51" t="s">
        <v>37</v>
      </c>
      <c r="T1461" s="51"/>
    </row>
    <row r="1462" spans="2:20" ht="14" x14ac:dyDescent="0.3">
      <c r="B1462" s="67">
        <v>45203</v>
      </c>
      <c r="C1462" s="51">
        <v>339.1</v>
      </c>
      <c r="D1462" s="51">
        <v>332.6</v>
      </c>
      <c r="E1462" s="51">
        <v>6.5</v>
      </c>
      <c r="F1462" s="51" t="s">
        <v>37</v>
      </c>
      <c r="T1462" s="51"/>
    </row>
    <row r="1463" spans="2:20" ht="14" x14ac:dyDescent="0.3">
      <c r="B1463" s="67">
        <v>45204</v>
      </c>
      <c r="C1463" s="51">
        <v>337.7</v>
      </c>
      <c r="D1463" s="51">
        <v>329.4</v>
      </c>
      <c r="E1463" s="51">
        <v>8.3000000000000007</v>
      </c>
      <c r="F1463" s="51" t="s">
        <v>37</v>
      </c>
      <c r="T1463" s="51"/>
    </row>
    <row r="1464" spans="2:20" ht="14" x14ac:dyDescent="0.3">
      <c r="B1464" s="67">
        <v>45205</v>
      </c>
      <c r="C1464" s="51">
        <v>338.9</v>
      </c>
      <c r="D1464" s="51">
        <v>329.2</v>
      </c>
      <c r="E1464" s="51">
        <v>9.6999999999999993</v>
      </c>
      <c r="F1464" s="51" t="s">
        <v>37</v>
      </c>
      <c r="T1464" s="51"/>
    </row>
    <row r="1465" spans="2:20" ht="14" x14ac:dyDescent="0.3">
      <c r="B1465" s="67">
        <v>45206</v>
      </c>
      <c r="C1465" s="51">
        <v>339.6</v>
      </c>
      <c r="D1465" s="51">
        <v>334.3</v>
      </c>
      <c r="E1465" s="51">
        <v>5.3</v>
      </c>
      <c r="F1465" s="51" t="s">
        <v>37</v>
      </c>
      <c r="T1465" s="51"/>
    </row>
    <row r="1466" spans="2:20" ht="14" x14ac:dyDescent="0.3">
      <c r="B1466" s="67">
        <v>45207</v>
      </c>
      <c r="C1466" s="51">
        <v>341.8</v>
      </c>
      <c r="D1466" s="51">
        <v>331.3</v>
      </c>
      <c r="E1466" s="51">
        <v>10.5</v>
      </c>
      <c r="F1466" s="51" t="s">
        <v>37</v>
      </c>
      <c r="T1466" s="51"/>
    </row>
    <row r="1467" spans="2:20" ht="14" x14ac:dyDescent="0.3">
      <c r="B1467" s="67">
        <v>45208</v>
      </c>
      <c r="C1467" s="51">
        <v>340.4</v>
      </c>
      <c r="D1467" s="51">
        <v>328.7</v>
      </c>
      <c r="E1467" s="51">
        <v>11.7</v>
      </c>
      <c r="F1467" s="51" t="s">
        <v>37</v>
      </c>
      <c r="T1467" s="51"/>
    </row>
    <row r="1468" spans="2:20" ht="14" x14ac:dyDescent="0.3">
      <c r="B1468" s="67">
        <v>45209</v>
      </c>
      <c r="C1468" s="51">
        <v>338.9</v>
      </c>
      <c r="D1468" s="51">
        <v>327.2</v>
      </c>
      <c r="E1468" s="51">
        <v>11.7</v>
      </c>
      <c r="F1468" s="51" t="s">
        <v>37</v>
      </c>
      <c r="T1468" s="51"/>
    </row>
    <row r="1469" spans="2:20" ht="14" x14ac:dyDescent="0.3">
      <c r="B1469" s="67">
        <v>45210</v>
      </c>
      <c r="C1469" s="51">
        <v>341.3</v>
      </c>
      <c r="D1469" s="51">
        <v>333</v>
      </c>
      <c r="E1469" s="51">
        <v>8.3000000000000007</v>
      </c>
      <c r="F1469" s="51" t="s">
        <v>37</v>
      </c>
      <c r="T1469" s="51"/>
    </row>
    <row r="1470" spans="2:20" ht="14" x14ac:dyDescent="0.3">
      <c r="B1470" s="67">
        <v>45211</v>
      </c>
      <c r="C1470" s="51">
        <v>342.7</v>
      </c>
      <c r="D1470" s="51">
        <v>327.60000000000002</v>
      </c>
      <c r="E1470" s="51">
        <v>15.1</v>
      </c>
      <c r="F1470" s="51" t="s">
        <v>37</v>
      </c>
      <c r="T1470" s="51"/>
    </row>
    <row r="1471" spans="2:20" ht="14" x14ac:dyDescent="0.3">
      <c r="B1471" s="67">
        <v>45212</v>
      </c>
      <c r="C1471" s="51">
        <v>339.5</v>
      </c>
      <c r="D1471" s="51">
        <v>330.5</v>
      </c>
      <c r="E1471" s="51">
        <v>9</v>
      </c>
      <c r="F1471" s="51" t="s">
        <v>37</v>
      </c>
      <c r="T1471" s="51"/>
    </row>
    <row r="1472" spans="2:20" ht="14" x14ac:dyDescent="0.3">
      <c r="B1472" s="67">
        <v>45213</v>
      </c>
      <c r="C1472" s="51">
        <v>342</v>
      </c>
      <c r="D1472" s="51">
        <v>336.2</v>
      </c>
      <c r="E1472" s="51">
        <v>5.8</v>
      </c>
      <c r="F1472" s="51" t="s">
        <v>37</v>
      </c>
      <c r="T1472" s="51"/>
    </row>
    <row r="1473" spans="2:20" ht="14" x14ac:dyDescent="0.3">
      <c r="B1473" s="67">
        <v>45214</v>
      </c>
      <c r="C1473" s="51">
        <v>341.7</v>
      </c>
      <c r="D1473" s="51">
        <v>337.9</v>
      </c>
      <c r="E1473" s="51">
        <v>3.8</v>
      </c>
      <c r="F1473" s="51" t="s">
        <v>37</v>
      </c>
      <c r="T1473" s="51"/>
    </row>
    <row r="1474" spans="2:20" ht="14" x14ac:dyDescent="0.3">
      <c r="B1474" s="67">
        <v>45215</v>
      </c>
      <c r="C1474" s="51">
        <v>345.8</v>
      </c>
      <c r="D1474" s="51">
        <v>333.3</v>
      </c>
      <c r="E1474" s="51">
        <v>12.6</v>
      </c>
      <c r="F1474" s="51" t="s">
        <v>37</v>
      </c>
      <c r="T1474" s="51"/>
    </row>
    <row r="1475" spans="2:20" ht="14" x14ac:dyDescent="0.3">
      <c r="B1475" s="67">
        <v>45216</v>
      </c>
      <c r="C1475" s="51">
        <v>347.8</v>
      </c>
      <c r="D1475" s="51">
        <v>329.4</v>
      </c>
      <c r="E1475" s="51">
        <v>18.399999999999999</v>
      </c>
      <c r="F1475" s="51" t="s">
        <v>37</v>
      </c>
      <c r="T1475" s="51"/>
    </row>
    <row r="1476" spans="2:20" ht="14" x14ac:dyDescent="0.3">
      <c r="B1476" s="67">
        <v>45217</v>
      </c>
      <c r="C1476" s="51">
        <v>348</v>
      </c>
      <c r="D1476" s="51">
        <v>334.5</v>
      </c>
      <c r="E1476" s="51">
        <v>13.5</v>
      </c>
      <c r="F1476" s="51" t="s">
        <v>37</v>
      </c>
      <c r="T1476" s="51"/>
    </row>
    <row r="1477" spans="2:20" ht="14" x14ac:dyDescent="0.3">
      <c r="B1477" s="67">
        <v>45218</v>
      </c>
      <c r="C1477" s="51">
        <v>349.4</v>
      </c>
      <c r="D1477" s="51">
        <v>336.2</v>
      </c>
      <c r="E1477" s="51">
        <v>13.2</v>
      </c>
      <c r="F1477" s="51" t="s">
        <v>37</v>
      </c>
      <c r="T1477" s="51"/>
    </row>
    <row r="1478" spans="2:20" ht="14" x14ac:dyDescent="0.3">
      <c r="B1478" s="67">
        <v>45219</v>
      </c>
      <c r="C1478" s="51">
        <v>350.6</v>
      </c>
      <c r="D1478" s="51">
        <v>342.2</v>
      </c>
      <c r="E1478" s="51">
        <v>8.3000000000000007</v>
      </c>
      <c r="F1478" s="51" t="s">
        <v>37</v>
      </c>
      <c r="T1478" s="51"/>
    </row>
    <row r="1479" spans="2:20" ht="14" x14ac:dyDescent="0.3">
      <c r="B1479" s="67">
        <v>45220</v>
      </c>
      <c r="C1479" s="51">
        <v>348.1</v>
      </c>
      <c r="D1479" s="51">
        <v>338.4</v>
      </c>
      <c r="E1479" s="51">
        <v>9.6999999999999993</v>
      </c>
      <c r="F1479" s="51" t="s">
        <v>37</v>
      </c>
      <c r="T1479" s="51"/>
    </row>
    <row r="1480" spans="2:20" ht="14" x14ac:dyDescent="0.3">
      <c r="B1480" s="67">
        <v>45221</v>
      </c>
      <c r="C1480" s="51">
        <v>347.6</v>
      </c>
      <c r="D1480" s="51">
        <v>335.9</v>
      </c>
      <c r="E1480" s="51">
        <v>11.7</v>
      </c>
      <c r="F1480" s="51" t="s">
        <v>37</v>
      </c>
      <c r="T1480" s="51"/>
    </row>
    <row r="1481" spans="2:20" ht="14" x14ac:dyDescent="0.3">
      <c r="B1481" s="67">
        <v>45222</v>
      </c>
      <c r="C1481" s="51">
        <v>348.1</v>
      </c>
      <c r="D1481" s="51">
        <v>322.7</v>
      </c>
      <c r="E1481" s="51">
        <v>25.4</v>
      </c>
      <c r="F1481" s="51" t="s">
        <v>37</v>
      </c>
      <c r="T1481" s="51"/>
    </row>
    <row r="1482" spans="2:20" ht="14" x14ac:dyDescent="0.3">
      <c r="B1482" s="67">
        <v>45223</v>
      </c>
      <c r="C1482" s="51">
        <v>351.1</v>
      </c>
      <c r="D1482" s="51">
        <v>336.2</v>
      </c>
      <c r="E1482" s="51">
        <v>14.9</v>
      </c>
      <c r="F1482" s="51" t="s">
        <v>37</v>
      </c>
      <c r="T1482" s="51"/>
    </row>
    <row r="1483" spans="2:20" ht="14" x14ac:dyDescent="0.3">
      <c r="B1483" s="67">
        <v>45224</v>
      </c>
      <c r="C1483" s="51">
        <v>354.6</v>
      </c>
      <c r="D1483" s="51">
        <v>339.9</v>
      </c>
      <c r="E1483" s="51">
        <v>14.7</v>
      </c>
      <c r="F1483" s="51" t="s">
        <v>37</v>
      </c>
      <c r="T1483" s="51"/>
    </row>
    <row r="1484" spans="2:20" ht="14" x14ac:dyDescent="0.3">
      <c r="B1484" s="67">
        <v>45225</v>
      </c>
      <c r="C1484" s="51">
        <v>355.5</v>
      </c>
      <c r="D1484" s="51">
        <v>339.3</v>
      </c>
      <c r="E1484" s="51">
        <v>16.2</v>
      </c>
      <c r="F1484" s="51" t="s">
        <v>37</v>
      </c>
      <c r="T1484" s="51"/>
    </row>
    <row r="1485" spans="2:20" ht="14" x14ac:dyDescent="0.3">
      <c r="B1485" s="67">
        <v>45226</v>
      </c>
      <c r="C1485" s="51">
        <v>354</v>
      </c>
      <c r="D1485" s="51">
        <v>332.1</v>
      </c>
      <c r="E1485" s="51">
        <v>21.9</v>
      </c>
      <c r="F1485" s="51" t="s">
        <v>37</v>
      </c>
      <c r="T1485" s="51"/>
    </row>
    <row r="1486" spans="2:20" ht="14" x14ac:dyDescent="0.3">
      <c r="B1486" s="67">
        <v>45227</v>
      </c>
      <c r="C1486" s="51">
        <v>351.8</v>
      </c>
      <c r="D1486" s="51">
        <v>328.4</v>
      </c>
      <c r="E1486" s="51">
        <v>23.4</v>
      </c>
      <c r="F1486" s="51" t="s">
        <v>37</v>
      </c>
      <c r="T1486" s="51"/>
    </row>
    <row r="1487" spans="2:20" ht="14" x14ac:dyDescent="0.3">
      <c r="B1487" s="67">
        <v>45228</v>
      </c>
      <c r="C1487" s="51">
        <v>352.2</v>
      </c>
      <c r="D1487" s="51">
        <v>332.8</v>
      </c>
      <c r="E1487" s="51">
        <v>19.399999999999999</v>
      </c>
      <c r="F1487" s="51" t="s">
        <v>37</v>
      </c>
      <c r="T1487" s="51"/>
    </row>
    <row r="1488" spans="2:20" ht="14" x14ac:dyDescent="0.3">
      <c r="B1488" s="67">
        <v>45229</v>
      </c>
      <c r="C1488" s="51">
        <v>351.1</v>
      </c>
      <c r="D1488" s="51">
        <v>329.2</v>
      </c>
      <c r="E1488" s="51">
        <v>21.9</v>
      </c>
      <c r="F1488" s="51" t="s">
        <v>37</v>
      </c>
      <c r="T1488" s="51"/>
    </row>
    <row r="1489" spans="2:20" ht="14" x14ac:dyDescent="0.3">
      <c r="B1489" s="67">
        <v>45230</v>
      </c>
      <c r="C1489" s="51">
        <v>353.7</v>
      </c>
      <c r="D1489" s="51">
        <v>337.6</v>
      </c>
      <c r="E1489" s="51">
        <v>16.100000000000001</v>
      </c>
      <c r="F1489" s="51" t="s">
        <v>37</v>
      </c>
      <c r="T1489" s="51"/>
    </row>
    <row r="1490" spans="2:20" ht="14" x14ac:dyDescent="0.3">
      <c r="B1490" s="67">
        <v>45231</v>
      </c>
      <c r="C1490" s="51">
        <v>356</v>
      </c>
      <c r="D1490" s="51">
        <v>350</v>
      </c>
      <c r="E1490" s="51">
        <v>6</v>
      </c>
      <c r="F1490" s="51" t="s">
        <v>37</v>
      </c>
      <c r="T1490" s="51"/>
    </row>
    <row r="1491" spans="2:20" ht="14" x14ac:dyDescent="0.3">
      <c r="B1491" s="67">
        <v>45232</v>
      </c>
      <c r="C1491" s="51">
        <v>355.3</v>
      </c>
      <c r="D1491" s="51">
        <v>332.3</v>
      </c>
      <c r="E1491" s="51">
        <v>23</v>
      </c>
      <c r="F1491" s="51" t="s">
        <v>37</v>
      </c>
      <c r="T1491" s="51"/>
    </row>
    <row r="1492" spans="2:20" ht="14" x14ac:dyDescent="0.3">
      <c r="B1492" s="67">
        <v>45233</v>
      </c>
      <c r="C1492" s="51">
        <v>355.2</v>
      </c>
      <c r="D1492" s="51">
        <v>340.5</v>
      </c>
      <c r="E1492" s="51">
        <v>14.8</v>
      </c>
      <c r="F1492" s="51" t="s">
        <v>37</v>
      </c>
      <c r="T1492" s="51"/>
    </row>
    <row r="1493" spans="2:20" ht="14" x14ac:dyDescent="0.3">
      <c r="B1493" s="67">
        <v>45234</v>
      </c>
      <c r="C1493" s="51">
        <v>352.3</v>
      </c>
      <c r="D1493" s="51">
        <v>339.8</v>
      </c>
      <c r="E1493" s="51">
        <v>12.5</v>
      </c>
      <c r="F1493" s="51" t="s">
        <v>37</v>
      </c>
      <c r="T1493" s="51"/>
    </row>
    <row r="1494" spans="2:20" ht="14" x14ac:dyDescent="0.3">
      <c r="B1494" s="67">
        <v>45235</v>
      </c>
      <c r="C1494" s="51">
        <v>355.5</v>
      </c>
      <c r="D1494" s="51">
        <v>345.6</v>
      </c>
      <c r="E1494" s="51">
        <v>10</v>
      </c>
      <c r="F1494" s="51" t="s">
        <v>37</v>
      </c>
      <c r="T1494" s="51"/>
    </row>
    <row r="1495" spans="2:20" ht="14" x14ac:dyDescent="0.3">
      <c r="B1495" s="67">
        <v>45236</v>
      </c>
      <c r="C1495" s="51">
        <v>357</v>
      </c>
      <c r="D1495" s="51">
        <v>345.5</v>
      </c>
      <c r="E1495" s="51">
        <v>11.5</v>
      </c>
      <c r="F1495" s="51" t="s">
        <v>37</v>
      </c>
      <c r="T1495" s="51"/>
    </row>
    <row r="1496" spans="2:20" ht="14" x14ac:dyDescent="0.3">
      <c r="B1496" s="67">
        <v>45237</v>
      </c>
      <c r="C1496" s="51">
        <v>358.1</v>
      </c>
      <c r="D1496" s="51">
        <v>340.2</v>
      </c>
      <c r="E1496" s="51">
        <v>17.899999999999999</v>
      </c>
      <c r="F1496" s="51" t="s">
        <v>37</v>
      </c>
      <c r="T1496" s="51"/>
    </row>
    <row r="1497" spans="2:20" ht="14" x14ac:dyDescent="0.3">
      <c r="B1497" s="67">
        <v>45238</v>
      </c>
      <c r="C1497" s="51">
        <v>358.4</v>
      </c>
      <c r="D1497" s="51">
        <v>345.7</v>
      </c>
      <c r="E1497" s="51">
        <v>12.7</v>
      </c>
      <c r="F1497" s="51" t="s">
        <v>37</v>
      </c>
      <c r="T1497" s="51"/>
    </row>
    <row r="1498" spans="2:20" ht="14" x14ac:dyDescent="0.3">
      <c r="B1498" s="67">
        <v>45239</v>
      </c>
      <c r="C1498" s="51">
        <v>363</v>
      </c>
      <c r="D1498" s="51">
        <v>349.9</v>
      </c>
      <c r="E1498" s="51">
        <v>13.1</v>
      </c>
      <c r="F1498" s="51" t="s">
        <v>37</v>
      </c>
      <c r="T1498" s="51"/>
    </row>
    <row r="1499" spans="2:20" ht="14" x14ac:dyDescent="0.3">
      <c r="B1499" s="67">
        <v>45240</v>
      </c>
      <c r="C1499" s="51">
        <v>359.8</v>
      </c>
      <c r="D1499" s="51">
        <v>343.7</v>
      </c>
      <c r="E1499" s="51">
        <v>16.100000000000001</v>
      </c>
      <c r="F1499" s="51" t="s">
        <v>37</v>
      </c>
      <c r="T1499" s="51"/>
    </row>
    <row r="1500" spans="2:20" ht="14" x14ac:dyDescent="0.3">
      <c r="B1500" s="67">
        <v>45241</v>
      </c>
      <c r="C1500" s="51">
        <v>361.4</v>
      </c>
      <c r="D1500" s="51">
        <v>349.8</v>
      </c>
      <c r="E1500" s="51">
        <v>11.6</v>
      </c>
      <c r="F1500" s="51" t="s">
        <v>37</v>
      </c>
      <c r="T1500" s="51"/>
    </row>
    <row r="1501" spans="2:20" ht="14" x14ac:dyDescent="0.3">
      <c r="B1501" s="67">
        <v>45242</v>
      </c>
      <c r="C1501" s="51">
        <v>360.1</v>
      </c>
      <c r="D1501" s="51">
        <v>342.4</v>
      </c>
      <c r="E1501" s="51">
        <v>17.7</v>
      </c>
      <c r="F1501" s="51" t="s">
        <v>37</v>
      </c>
      <c r="T1501" s="51"/>
    </row>
    <row r="1502" spans="2:20" ht="14" x14ac:dyDescent="0.3">
      <c r="B1502" s="67">
        <v>45243</v>
      </c>
      <c r="C1502" s="51">
        <v>357</v>
      </c>
      <c r="D1502" s="51">
        <v>350.4</v>
      </c>
      <c r="E1502" s="51">
        <v>6.6</v>
      </c>
      <c r="F1502" s="51" t="s">
        <v>37</v>
      </c>
      <c r="T1502" s="51"/>
    </row>
    <row r="1503" spans="2:20" ht="14" x14ac:dyDescent="0.3">
      <c r="B1503" s="67">
        <v>45244</v>
      </c>
      <c r="C1503" s="51">
        <v>358.2</v>
      </c>
      <c r="D1503" s="51">
        <v>344.3</v>
      </c>
      <c r="E1503" s="51">
        <v>13.9</v>
      </c>
      <c r="F1503" s="51" t="s">
        <v>37</v>
      </c>
      <c r="T1503" s="51"/>
    </row>
    <row r="1504" spans="2:20" ht="14" x14ac:dyDescent="0.3">
      <c r="B1504" s="67">
        <v>45245</v>
      </c>
      <c r="C1504" s="51">
        <v>355.5</v>
      </c>
      <c r="D1504" s="51">
        <v>343.5</v>
      </c>
      <c r="E1504" s="51">
        <v>12</v>
      </c>
      <c r="F1504" s="51" t="s">
        <v>37</v>
      </c>
      <c r="T1504" s="51"/>
    </row>
    <row r="1505" spans="2:20" ht="14" x14ac:dyDescent="0.3">
      <c r="B1505" s="67">
        <v>45246</v>
      </c>
      <c r="C1505" s="51">
        <v>359.7</v>
      </c>
      <c r="D1505" s="51">
        <v>347.5</v>
      </c>
      <c r="E1505" s="51">
        <v>12.2</v>
      </c>
      <c r="F1505" s="51" t="s">
        <v>37</v>
      </c>
      <c r="T1505" s="51"/>
    </row>
    <row r="1506" spans="2:20" ht="14" x14ac:dyDescent="0.3">
      <c r="B1506" s="67">
        <v>45247</v>
      </c>
      <c r="C1506" s="51">
        <v>360.4</v>
      </c>
      <c r="D1506" s="51">
        <v>339.8</v>
      </c>
      <c r="E1506" s="51">
        <v>20.6</v>
      </c>
      <c r="F1506" s="51" t="s">
        <v>37</v>
      </c>
      <c r="T1506" s="51"/>
    </row>
    <row r="1507" spans="2:20" ht="14" x14ac:dyDescent="0.3">
      <c r="B1507" s="67">
        <v>45248</v>
      </c>
      <c r="C1507" s="51">
        <v>359.7</v>
      </c>
      <c r="D1507" s="51">
        <v>346.7</v>
      </c>
      <c r="E1507" s="51">
        <v>13</v>
      </c>
      <c r="F1507" s="51" t="s">
        <v>37</v>
      </c>
      <c r="T1507" s="51"/>
    </row>
    <row r="1508" spans="2:20" ht="14" x14ac:dyDescent="0.3">
      <c r="B1508" s="67">
        <v>45249</v>
      </c>
      <c r="C1508" s="51">
        <v>360.1</v>
      </c>
      <c r="D1508" s="51">
        <v>347.3</v>
      </c>
      <c r="E1508" s="51">
        <v>12.8</v>
      </c>
      <c r="F1508" s="51" t="s">
        <v>37</v>
      </c>
      <c r="T1508" s="51"/>
    </row>
    <row r="1509" spans="2:20" ht="14" x14ac:dyDescent="0.3">
      <c r="B1509" s="67">
        <v>45250</v>
      </c>
      <c r="C1509" s="51">
        <v>361.6</v>
      </c>
      <c r="D1509" s="51">
        <v>340.8</v>
      </c>
      <c r="E1509" s="51">
        <v>20.8</v>
      </c>
      <c r="F1509" s="51" t="s">
        <v>37</v>
      </c>
      <c r="T1509" s="51"/>
    </row>
    <row r="1510" spans="2:20" ht="14" x14ac:dyDescent="0.3">
      <c r="B1510" s="67">
        <v>45251</v>
      </c>
      <c r="C1510" s="51">
        <v>359</v>
      </c>
      <c r="D1510" s="51">
        <v>339.1</v>
      </c>
      <c r="E1510" s="51">
        <v>19.8</v>
      </c>
      <c r="F1510" s="51" t="s">
        <v>37</v>
      </c>
      <c r="T1510" s="51"/>
    </row>
    <row r="1511" spans="2:20" ht="14" x14ac:dyDescent="0.3">
      <c r="B1511" s="67">
        <v>45252</v>
      </c>
      <c r="C1511" s="51">
        <v>358.3</v>
      </c>
      <c r="D1511" s="51">
        <v>337.8</v>
      </c>
      <c r="E1511" s="51">
        <v>20.5</v>
      </c>
      <c r="F1511" s="51" t="s">
        <v>37</v>
      </c>
      <c r="T1511" s="51"/>
    </row>
    <row r="1512" spans="2:20" ht="14" x14ac:dyDescent="0.3">
      <c r="B1512" s="67">
        <v>45253</v>
      </c>
      <c r="C1512" s="51">
        <v>355.1</v>
      </c>
      <c r="D1512" s="51">
        <v>343.7</v>
      </c>
      <c r="E1512" s="51">
        <v>11.5</v>
      </c>
      <c r="F1512" s="51" t="s">
        <v>37</v>
      </c>
      <c r="T1512" s="51"/>
    </row>
    <row r="1513" spans="2:20" ht="14" x14ac:dyDescent="0.3">
      <c r="B1513" s="67">
        <v>45254</v>
      </c>
      <c r="C1513" s="51">
        <v>357.3</v>
      </c>
      <c r="D1513" s="51">
        <v>343.2</v>
      </c>
      <c r="E1513" s="51">
        <v>14.1</v>
      </c>
      <c r="F1513" s="51" t="s">
        <v>37</v>
      </c>
      <c r="T1513" s="51"/>
    </row>
    <row r="1514" spans="2:20" ht="14" x14ac:dyDescent="0.3">
      <c r="B1514" s="67">
        <v>45255</v>
      </c>
      <c r="C1514" s="51">
        <v>358.9</v>
      </c>
      <c r="D1514" s="51">
        <v>347.1</v>
      </c>
      <c r="E1514" s="51">
        <v>11.7</v>
      </c>
      <c r="F1514" s="51" t="s">
        <v>37</v>
      </c>
      <c r="T1514" s="51"/>
    </row>
    <row r="1515" spans="2:20" ht="14" x14ac:dyDescent="0.3">
      <c r="B1515" s="67">
        <v>45256</v>
      </c>
      <c r="C1515" s="51">
        <v>356.8</v>
      </c>
      <c r="D1515" s="51">
        <v>337.7</v>
      </c>
      <c r="E1515" s="51">
        <v>19.100000000000001</v>
      </c>
      <c r="F1515" s="51" t="s">
        <v>37</v>
      </c>
      <c r="T1515" s="51"/>
    </row>
    <row r="1516" spans="2:20" ht="14" x14ac:dyDescent="0.3">
      <c r="B1516" s="67">
        <v>45257</v>
      </c>
      <c r="C1516" s="51">
        <v>359.2</v>
      </c>
      <c r="D1516" s="51">
        <v>343.4</v>
      </c>
      <c r="E1516" s="51">
        <v>15.8</v>
      </c>
      <c r="F1516" s="51" t="s">
        <v>37</v>
      </c>
      <c r="T1516" s="51"/>
    </row>
    <row r="1517" spans="2:20" ht="14" x14ac:dyDescent="0.3">
      <c r="B1517" s="67">
        <v>45258</v>
      </c>
      <c r="C1517" s="51">
        <v>363.8</v>
      </c>
      <c r="D1517" s="51">
        <v>348.9</v>
      </c>
      <c r="E1517" s="51">
        <v>14.9</v>
      </c>
      <c r="F1517" s="51" t="s">
        <v>37</v>
      </c>
      <c r="T1517" s="51"/>
    </row>
    <row r="1518" spans="2:20" ht="14" x14ac:dyDescent="0.3">
      <c r="B1518" s="67">
        <v>45259</v>
      </c>
      <c r="C1518" s="51">
        <v>367</v>
      </c>
      <c r="D1518" s="51">
        <v>356.2</v>
      </c>
      <c r="E1518" s="51">
        <v>10.8</v>
      </c>
      <c r="F1518" s="51" t="s">
        <v>37</v>
      </c>
      <c r="T1518" s="51"/>
    </row>
    <row r="1519" spans="2:20" ht="14" x14ac:dyDescent="0.3">
      <c r="B1519" s="67">
        <v>45260</v>
      </c>
      <c r="C1519" s="51">
        <v>364.2</v>
      </c>
      <c r="D1519" s="51">
        <v>345.9</v>
      </c>
      <c r="E1519" s="51">
        <v>18.3</v>
      </c>
      <c r="F1519" s="51" t="s">
        <v>37</v>
      </c>
      <c r="T1519" s="51"/>
    </row>
    <row r="1520" spans="2:20" ht="14" x14ac:dyDescent="0.3">
      <c r="B1520" s="67">
        <v>45261</v>
      </c>
      <c r="C1520" s="51">
        <v>362.8</v>
      </c>
      <c r="D1520" s="51">
        <v>348.5</v>
      </c>
      <c r="E1520" s="51">
        <v>14.4</v>
      </c>
      <c r="F1520" s="51" t="s">
        <v>37</v>
      </c>
      <c r="T1520" s="51"/>
    </row>
    <row r="1521" spans="2:20" ht="14" x14ac:dyDescent="0.3">
      <c r="B1521" s="67">
        <v>45262</v>
      </c>
      <c r="C1521" s="51">
        <v>359.2</v>
      </c>
      <c r="D1521" s="51">
        <v>333.7</v>
      </c>
      <c r="E1521" s="51">
        <v>25.6</v>
      </c>
      <c r="F1521" s="51" t="s">
        <v>37</v>
      </c>
      <c r="T1521" s="51"/>
    </row>
    <row r="1522" spans="2:20" ht="14" x14ac:dyDescent="0.3">
      <c r="B1522" s="67">
        <v>45263</v>
      </c>
      <c r="C1522" s="51">
        <v>360.6</v>
      </c>
      <c r="D1522" s="51">
        <v>341.8</v>
      </c>
      <c r="E1522" s="51">
        <v>18.8</v>
      </c>
      <c r="F1522" s="51" t="s">
        <v>37</v>
      </c>
      <c r="T1522" s="51"/>
    </row>
    <row r="1523" spans="2:20" ht="14" x14ac:dyDescent="0.3">
      <c r="B1523" s="67">
        <v>45264</v>
      </c>
      <c r="C1523" s="51">
        <v>362.5</v>
      </c>
      <c r="D1523" s="51">
        <v>344.7</v>
      </c>
      <c r="E1523" s="51">
        <v>17.8</v>
      </c>
      <c r="F1523" s="51" t="s">
        <v>37</v>
      </c>
      <c r="T1523" s="51"/>
    </row>
    <row r="1524" spans="2:20" ht="14" x14ac:dyDescent="0.3">
      <c r="B1524" s="67">
        <v>45265</v>
      </c>
      <c r="C1524" s="51">
        <v>359.4</v>
      </c>
      <c r="D1524" s="51">
        <v>346.5</v>
      </c>
      <c r="E1524" s="51">
        <v>12.9</v>
      </c>
      <c r="F1524" s="51" t="s">
        <v>37</v>
      </c>
      <c r="T1524" s="51"/>
    </row>
    <row r="1525" spans="2:20" ht="14" x14ac:dyDescent="0.3">
      <c r="B1525" s="67">
        <v>45266</v>
      </c>
      <c r="C1525" s="51">
        <v>356.5</v>
      </c>
      <c r="D1525" s="51">
        <v>328.6</v>
      </c>
      <c r="E1525" s="51">
        <v>27.8</v>
      </c>
      <c r="F1525" s="51" t="s">
        <v>37</v>
      </c>
      <c r="T1525" s="51"/>
    </row>
    <row r="1526" spans="2:20" ht="14" x14ac:dyDescent="0.3">
      <c r="B1526" s="67">
        <v>45267</v>
      </c>
      <c r="C1526" s="51">
        <v>358.2</v>
      </c>
      <c r="D1526" s="51">
        <v>330.2</v>
      </c>
      <c r="E1526" s="51">
        <v>28</v>
      </c>
      <c r="F1526" s="51" t="s">
        <v>37</v>
      </c>
      <c r="T1526" s="51"/>
    </row>
    <row r="1527" spans="2:20" ht="14" x14ac:dyDescent="0.3">
      <c r="B1527" s="67">
        <v>45268</v>
      </c>
      <c r="C1527" s="51">
        <v>356.5</v>
      </c>
      <c r="D1527" s="51">
        <v>339.5</v>
      </c>
      <c r="E1527" s="51">
        <v>17</v>
      </c>
      <c r="F1527" s="51" t="s">
        <v>37</v>
      </c>
      <c r="T1527" s="51"/>
    </row>
    <row r="1528" spans="2:20" ht="14" x14ac:dyDescent="0.3">
      <c r="B1528" s="67">
        <v>45269</v>
      </c>
      <c r="C1528" s="51">
        <v>353.9</v>
      </c>
      <c r="D1528" s="51">
        <v>345.1</v>
      </c>
      <c r="E1528" s="51">
        <v>8.8000000000000007</v>
      </c>
      <c r="F1528" s="51" t="s">
        <v>37</v>
      </c>
      <c r="T1528" s="51"/>
    </row>
    <row r="1529" spans="2:20" ht="14" x14ac:dyDescent="0.3">
      <c r="B1529" s="67">
        <v>45270</v>
      </c>
      <c r="C1529" s="51">
        <v>352.1</v>
      </c>
      <c r="D1529" s="51">
        <v>338</v>
      </c>
      <c r="E1529" s="51">
        <v>14.1</v>
      </c>
      <c r="F1529" s="51" t="s">
        <v>37</v>
      </c>
      <c r="T1529" s="51"/>
    </row>
    <row r="1530" spans="2:20" ht="14" x14ac:dyDescent="0.3">
      <c r="B1530" s="67">
        <v>45271</v>
      </c>
      <c r="C1530" s="51">
        <v>357.4</v>
      </c>
      <c r="D1530" s="51">
        <v>341.7</v>
      </c>
      <c r="E1530" s="51">
        <v>15.6</v>
      </c>
      <c r="F1530" s="51" t="s">
        <v>37</v>
      </c>
      <c r="T1530" s="51"/>
    </row>
    <row r="1531" spans="2:20" ht="14" x14ac:dyDescent="0.3">
      <c r="B1531" s="67">
        <v>45272</v>
      </c>
      <c r="C1531" s="51">
        <v>360.8</v>
      </c>
      <c r="D1531" s="51">
        <v>342.5</v>
      </c>
      <c r="E1531" s="51">
        <v>18.3</v>
      </c>
      <c r="F1531" s="51" t="s">
        <v>37</v>
      </c>
      <c r="T1531" s="51"/>
    </row>
    <row r="1532" spans="2:20" ht="14" x14ac:dyDescent="0.3">
      <c r="B1532" s="67">
        <v>45273</v>
      </c>
      <c r="C1532" s="51">
        <v>361.5</v>
      </c>
      <c r="D1532" s="51">
        <v>347.1</v>
      </c>
      <c r="E1532" s="51">
        <v>14.4</v>
      </c>
      <c r="F1532" s="51" t="s">
        <v>37</v>
      </c>
      <c r="T1532" s="51"/>
    </row>
    <row r="1533" spans="2:20" ht="14" x14ac:dyDescent="0.3">
      <c r="B1533" s="67">
        <v>45274</v>
      </c>
      <c r="C1533" s="51">
        <v>360.3</v>
      </c>
      <c r="D1533" s="51">
        <v>337.9</v>
      </c>
      <c r="E1533" s="51">
        <v>22.4</v>
      </c>
      <c r="F1533" s="51" t="s">
        <v>37</v>
      </c>
      <c r="T1533" s="51"/>
    </row>
    <row r="1534" spans="2:20" ht="14" x14ac:dyDescent="0.3">
      <c r="B1534" s="67">
        <v>45275</v>
      </c>
      <c r="C1534" s="51">
        <v>359.9</v>
      </c>
      <c r="D1534" s="51">
        <v>335</v>
      </c>
      <c r="E1534" s="51">
        <v>24.9</v>
      </c>
      <c r="F1534" s="51" t="s">
        <v>37</v>
      </c>
      <c r="T1534" s="51"/>
    </row>
    <row r="1535" spans="2:20" ht="14" x14ac:dyDescent="0.3">
      <c r="B1535" s="67">
        <v>45276</v>
      </c>
      <c r="C1535" s="51">
        <v>360.7</v>
      </c>
      <c r="D1535" s="51">
        <v>352.5</v>
      </c>
      <c r="E1535" s="51">
        <v>8.1</v>
      </c>
      <c r="F1535" s="51" t="s">
        <v>37</v>
      </c>
      <c r="T1535" s="51"/>
    </row>
    <row r="1536" spans="2:20" ht="14" x14ac:dyDescent="0.3">
      <c r="B1536" s="67">
        <v>45277</v>
      </c>
      <c r="C1536" s="51">
        <v>359.7</v>
      </c>
      <c r="D1536" s="51">
        <v>350</v>
      </c>
      <c r="E1536" s="51">
        <v>9.6999999999999993</v>
      </c>
      <c r="F1536" s="51" t="s">
        <v>37</v>
      </c>
      <c r="T1536" s="51"/>
    </row>
    <row r="1537" spans="2:20" ht="14" x14ac:dyDescent="0.3">
      <c r="B1537" s="67">
        <v>45278</v>
      </c>
      <c r="C1537" s="51">
        <v>360.8</v>
      </c>
      <c r="D1537" s="51">
        <v>345.7</v>
      </c>
      <c r="E1537" s="51">
        <v>15.1</v>
      </c>
      <c r="F1537" s="51" t="s">
        <v>37</v>
      </c>
      <c r="T1537" s="51"/>
    </row>
    <row r="1538" spans="2:20" ht="14" x14ac:dyDescent="0.3">
      <c r="B1538" s="67">
        <v>45279</v>
      </c>
      <c r="C1538" s="51">
        <v>362.7</v>
      </c>
      <c r="D1538" s="51">
        <v>351.4</v>
      </c>
      <c r="E1538" s="51">
        <v>11.3</v>
      </c>
      <c r="F1538" s="51" t="s">
        <v>37</v>
      </c>
      <c r="T1538" s="51"/>
    </row>
    <row r="1539" spans="2:20" ht="14" x14ac:dyDescent="0.3">
      <c r="B1539" s="67">
        <v>45280</v>
      </c>
      <c r="C1539" s="51">
        <v>363.7</v>
      </c>
      <c r="D1539" s="51">
        <v>353.3</v>
      </c>
      <c r="E1539" s="51">
        <v>10.4</v>
      </c>
      <c r="F1539" s="51" t="s">
        <v>37</v>
      </c>
      <c r="T1539" s="51"/>
    </row>
    <row r="1540" spans="2:20" ht="14" x14ac:dyDescent="0.3">
      <c r="B1540" s="67">
        <v>45281</v>
      </c>
      <c r="C1540" s="51">
        <v>360.3</v>
      </c>
      <c r="D1540" s="51">
        <v>351.4</v>
      </c>
      <c r="E1540" s="51">
        <v>8.9</v>
      </c>
      <c r="F1540" s="51" t="s">
        <v>37</v>
      </c>
      <c r="T1540" s="51"/>
    </row>
    <row r="1541" spans="2:20" ht="14" x14ac:dyDescent="0.3">
      <c r="B1541" s="67">
        <v>45282</v>
      </c>
      <c r="C1541" s="51">
        <v>361.4</v>
      </c>
      <c r="D1541" s="51">
        <v>347.2</v>
      </c>
      <c r="E1541" s="51">
        <v>14.2</v>
      </c>
      <c r="F1541" s="51" t="s">
        <v>37</v>
      </c>
      <c r="T1541" s="51"/>
    </row>
    <row r="1542" spans="2:20" ht="14" x14ac:dyDescent="0.3">
      <c r="B1542" s="67">
        <v>45283</v>
      </c>
      <c r="C1542" s="51">
        <v>361.8</v>
      </c>
      <c r="D1542" s="51">
        <v>350.6</v>
      </c>
      <c r="E1542" s="51">
        <v>11.2</v>
      </c>
      <c r="F1542" s="51" t="s">
        <v>37</v>
      </c>
      <c r="T1542" s="51"/>
    </row>
    <row r="1543" spans="2:20" ht="14" x14ac:dyDescent="0.3">
      <c r="B1543" s="67">
        <v>45284</v>
      </c>
      <c r="C1543" s="51">
        <v>361.2</v>
      </c>
      <c r="D1543" s="51">
        <v>354.2</v>
      </c>
      <c r="E1543" s="51">
        <v>7</v>
      </c>
      <c r="F1543" s="51" t="s">
        <v>37</v>
      </c>
      <c r="T1543" s="51"/>
    </row>
    <row r="1544" spans="2:20" ht="14" x14ac:dyDescent="0.3">
      <c r="B1544" s="67">
        <v>45285</v>
      </c>
      <c r="C1544" s="51">
        <v>362.8</v>
      </c>
      <c r="D1544" s="51">
        <v>349.8</v>
      </c>
      <c r="E1544" s="51">
        <v>13</v>
      </c>
      <c r="F1544" s="51" t="s">
        <v>37</v>
      </c>
      <c r="T1544" s="51"/>
    </row>
    <row r="1545" spans="2:20" ht="14" x14ac:dyDescent="0.3">
      <c r="B1545" s="67">
        <v>45286</v>
      </c>
      <c r="C1545" s="51">
        <v>363.1</v>
      </c>
      <c r="D1545" s="51">
        <v>348.6</v>
      </c>
      <c r="E1545" s="51">
        <v>14.5</v>
      </c>
      <c r="F1545" s="51" t="s">
        <v>37</v>
      </c>
      <c r="T1545" s="51"/>
    </row>
    <row r="1546" spans="2:20" ht="14" x14ac:dyDescent="0.3">
      <c r="B1546" s="67">
        <v>45287</v>
      </c>
      <c r="C1546" s="51">
        <v>360.3</v>
      </c>
      <c r="D1546" s="51">
        <v>352.8</v>
      </c>
      <c r="E1546" s="51">
        <v>7.5</v>
      </c>
      <c r="F1546" s="51" t="s">
        <v>37</v>
      </c>
      <c r="T1546" s="51"/>
    </row>
    <row r="1547" spans="2:20" ht="14" x14ac:dyDescent="0.3">
      <c r="B1547" s="67">
        <v>45288</v>
      </c>
      <c r="C1547" s="51">
        <v>356.4</v>
      </c>
      <c r="D1547" s="51">
        <v>344.4</v>
      </c>
      <c r="E1547" s="51">
        <v>12</v>
      </c>
      <c r="F1547" s="51" t="s">
        <v>37</v>
      </c>
      <c r="T1547" s="51"/>
    </row>
    <row r="1548" spans="2:20" ht="14" x14ac:dyDescent="0.3">
      <c r="B1548" s="67">
        <v>45289</v>
      </c>
      <c r="C1548" s="51">
        <v>357.6</v>
      </c>
      <c r="D1548" s="51">
        <v>351</v>
      </c>
      <c r="E1548" s="51">
        <v>6.6</v>
      </c>
      <c r="F1548" s="51" t="s">
        <v>37</v>
      </c>
      <c r="T1548" s="51"/>
    </row>
    <row r="1549" spans="2:20" ht="14" x14ac:dyDescent="0.3">
      <c r="B1549" s="67">
        <v>45290</v>
      </c>
      <c r="C1549" s="51">
        <v>359.2</v>
      </c>
      <c r="D1549" s="51">
        <v>352.6</v>
      </c>
      <c r="E1549" s="51">
        <v>6.6</v>
      </c>
      <c r="F1549" s="51" t="s">
        <v>37</v>
      </c>
      <c r="T1549" s="51"/>
    </row>
    <row r="1550" spans="2:20" ht="14" x14ac:dyDescent="0.3">
      <c r="B1550" s="67">
        <v>45291</v>
      </c>
      <c r="C1550" s="51">
        <v>358.8</v>
      </c>
      <c r="D1550" s="51">
        <v>353.8</v>
      </c>
      <c r="E1550" s="51">
        <v>5</v>
      </c>
      <c r="F1550" s="51" t="s">
        <v>37</v>
      </c>
      <c r="T1550" s="51"/>
    </row>
    <row r="1551" spans="2:20" ht="14" x14ac:dyDescent="0.3">
      <c r="B1551" s="67">
        <v>45292</v>
      </c>
      <c r="C1551" s="51">
        <v>364.8</v>
      </c>
      <c r="D1551" s="51">
        <v>358.9</v>
      </c>
      <c r="E1551" s="51">
        <v>5.9</v>
      </c>
      <c r="F1551" s="51" t="s">
        <v>37</v>
      </c>
      <c r="T1551" s="51"/>
    </row>
    <row r="1552" spans="2:20" ht="14" x14ac:dyDescent="0.3">
      <c r="B1552" s="67">
        <v>45293</v>
      </c>
      <c r="C1552" s="51">
        <v>368.9</v>
      </c>
      <c r="D1552" s="51">
        <v>354.8</v>
      </c>
      <c r="E1552" s="51">
        <v>14.2</v>
      </c>
      <c r="F1552" s="51" t="s">
        <v>37</v>
      </c>
      <c r="T1552" s="51"/>
    </row>
    <row r="1553" spans="2:20" ht="14" x14ac:dyDescent="0.3">
      <c r="B1553" s="67">
        <v>45294</v>
      </c>
      <c r="C1553" s="51">
        <v>369.6</v>
      </c>
      <c r="D1553" s="51">
        <v>356.9</v>
      </c>
      <c r="E1553" s="51">
        <v>12.7</v>
      </c>
      <c r="F1553" s="51" t="s">
        <v>37</v>
      </c>
      <c r="T1553" s="51"/>
    </row>
    <row r="1554" spans="2:20" ht="14" x14ac:dyDescent="0.3">
      <c r="B1554" s="67">
        <v>45295</v>
      </c>
      <c r="C1554" s="51">
        <v>366.7</v>
      </c>
      <c r="D1554" s="51">
        <v>347.1</v>
      </c>
      <c r="E1554" s="51">
        <v>19.7</v>
      </c>
      <c r="F1554" s="51" t="s">
        <v>37</v>
      </c>
      <c r="T1554" s="51"/>
    </row>
    <row r="1555" spans="2:20" ht="14" x14ac:dyDescent="0.3">
      <c r="B1555" s="67">
        <v>45296</v>
      </c>
      <c r="C1555" s="51">
        <v>364.5</v>
      </c>
      <c r="D1555" s="51">
        <v>347.4</v>
      </c>
      <c r="E1555" s="51">
        <v>17.100000000000001</v>
      </c>
      <c r="F1555" s="51" t="s">
        <v>37</v>
      </c>
      <c r="T1555" s="51"/>
    </row>
    <row r="1556" spans="2:20" ht="14" x14ac:dyDescent="0.3">
      <c r="B1556" s="67">
        <v>45297</v>
      </c>
      <c r="C1556" s="51">
        <v>367.4</v>
      </c>
      <c r="D1556" s="51">
        <v>352.4</v>
      </c>
      <c r="E1556" s="51">
        <v>15</v>
      </c>
      <c r="F1556" s="51" t="s">
        <v>37</v>
      </c>
      <c r="T1556" s="51"/>
    </row>
    <row r="1557" spans="2:20" ht="14" x14ac:dyDescent="0.3">
      <c r="B1557" s="67">
        <v>45298</v>
      </c>
      <c r="C1557" s="51">
        <v>365.5</v>
      </c>
      <c r="D1557" s="51">
        <v>347.8</v>
      </c>
      <c r="E1557" s="51">
        <v>17.7</v>
      </c>
      <c r="F1557" s="51" t="s">
        <v>37</v>
      </c>
      <c r="T1557" s="51"/>
    </row>
    <row r="1558" spans="2:20" ht="14" x14ac:dyDescent="0.3">
      <c r="B1558" s="67">
        <v>45299</v>
      </c>
      <c r="C1558" s="51">
        <v>365.6</v>
      </c>
      <c r="D1558" s="51">
        <v>346.2</v>
      </c>
      <c r="E1558" s="51">
        <v>19.399999999999999</v>
      </c>
      <c r="F1558" s="51" t="s">
        <v>37</v>
      </c>
      <c r="T1558" s="51"/>
    </row>
    <row r="1559" spans="2:20" ht="14" x14ac:dyDescent="0.3">
      <c r="B1559" s="67">
        <v>45300</v>
      </c>
      <c r="C1559" s="51">
        <v>365</v>
      </c>
      <c r="D1559" s="51">
        <v>350.4</v>
      </c>
      <c r="E1559" s="51">
        <v>14.6</v>
      </c>
      <c r="F1559" s="51" t="s">
        <v>37</v>
      </c>
      <c r="T1559" s="51"/>
    </row>
    <row r="1560" spans="2:20" ht="14" x14ac:dyDescent="0.3">
      <c r="B1560" s="67">
        <v>45301</v>
      </c>
      <c r="C1560" s="51">
        <v>363.8</v>
      </c>
      <c r="D1560" s="51">
        <v>345.7</v>
      </c>
      <c r="E1560" s="51">
        <v>18.100000000000001</v>
      </c>
      <c r="F1560" s="51" t="s">
        <v>37</v>
      </c>
      <c r="T1560" s="51"/>
    </row>
    <row r="1561" spans="2:20" ht="14" x14ac:dyDescent="0.3">
      <c r="B1561" s="67">
        <v>45302</v>
      </c>
      <c r="C1561" s="51">
        <v>364.1</v>
      </c>
      <c r="D1561" s="51">
        <v>344.9</v>
      </c>
      <c r="E1561" s="51">
        <v>19.2</v>
      </c>
      <c r="F1561" s="51" t="s">
        <v>37</v>
      </c>
      <c r="T1561" s="51"/>
    </row>
    <row r="1562" spans="2:20" ht="14" x14ac:dyDescent="0.3">
      <c r="B1562" s="67">
        <v>45303</v>
      </c>
      <c r="C1562" s="51">
        <v>362.9</v>
      </c>
      <c r="D1562" s="51">
        <v>333.9</v>
      </c>
      <c r="E1562" s="51">
        <v>28.9</v>
      </c>
      <c r="F1562" s="51" t="s">
        <v>37</v>
      </c>
      <c r="T1562" s="51"/>
    </row>
    <row r="1563" spans="2:20" ht="14" x14ac:dyDescent="0.3">
      <c r="B1563" s="67">
        <v>45304</v>
      </c>
      <c r="C1563" s="51">
        <v>362.1</v>
      </c>
      <c r="D1563" s="51">
        <v>348.8</v>
      </c>
      <c r="E1563" s="51">
        <v>13.3</v>
      </c>
      <c r="F1563" s="51" t="s">
        <v>37</v>
      </c>
      <c r="T1563" s="51"/>
    </row>
    <row r="1564" spans="2:20" ht="14" x14ac:dyDescent="0.3">
      <c r="B1564" s="67">
        <v>45305</v>
      </c>
      <c r="C1564" s="51">
        <v>360</v>
      </c>
      <c r="D1564" s="51">
        <v>348.3</v>
      </c>
      <c r="E1564" s="51">
        <v>11.7</v>
      </c>
      <c r="F1564" s="51" t="s">
        <v>37</v>
      </c>
      <c r="T1564" s="51"/>
    </row>
    <row r="1565" spans="2:20" ht="14" x14ac:dyDescent="0.3">
      <c r="B1565" s="67">
        <v>45306</v>
      </c>
      <c r="C1565" s="51">
        <v>360.1</v>
      </c>
      <c r="D1565" s="51">
        <v>346.8</v>
      </c>
      <c r="E1565" s="51">
        <v>13.3</v>
      </c>
      <c r="F1565" s="51" t="s">
        <v>37</v>
      </c>
      <c r="T1565" s="51"/>
    </row>
    <row r="1566" spans="2:20" ht="14" x14ac:dyDescent="0.3">
      <c r="B1566" s="67">
        <v>45307</v>
      </c>
      <c r="C1566" s="51">
        <v>355.8</v>
      </c>
      <c r="D1566" s="51">
        <v>337.3</v>
      </c>
      <c r="E1566" s="51">
        <v>18.5</v>
      </c>
      <c r="F1566" s="51" t="s">
        <v>37</v>
      </c>
      <c r="T1566" s="51"/>
    </row>
    <row r="1567" spans="2:20" ht="14" x14ac:dyDescent="0.3">
      <c r="B1567" s="67">
        <v>45308</v>
      </c>
      <c r="C1567" s="51">
        <v>360.3</v>
      </c>
      <c r="D1567" s="51">
        <v>342.5</v>
      </c>
      <c r="E1567" s="51">
        <v>17.899999999999999</v>
      </c>
      <c r="F1567" s="51" t="s">
        <v>37</v>
      </c>
      <c r="T1567" s="51"/>
    </row>
    <row r="1568" spans="2:20" ht="14" x14ac:dyDescent="0.3">
      <c r="B1568" s="67">
        <v>45309</v>
      </c>
      <c r="C1568" s="51">
        <v>361.1</v>
      </c>
      <c r="D1568" s="51">
        <v>337.9</v>
      </c>
      <c r="E1568" s="51">
        <v>23.3</v>
      </c>
      <c r="F1568" s="51" t="s">
        <v>37</v>
      </c>
      <c r="T1568" s="51"/>
    </row>
    <row r="1569" spans="2:20" ht="14" x14ac:dyDescent="0.3">
      <c r="B1569" s="67">
        <v>45310</v>
      </c>
      <c r="C1569" s="51">
        <v>355.7</v>
      </c>
      <c r="D1569" s="51">
        <v>328</v>
      </c>
      <c r="E1569" s="51">
        <v>27.7</v>
      </c>
      <c r="F1569" s="51" t="s">
        <v>37</v>
      </c>
      <c r="T1569" s="51"/>
    </row>
    <row r="1570" spans="2:20" ht="14" x14ac:dyDescent="0.3">
      <c r="B1570" s="67">
        <v>45311</v>
      </c>
      <c r="C1570" s="51">
        <v>355.8</v>
      </c>
      <c r="D1570" s="51">
        <v>332.8</v>
      </c>
      <c r="E1570" s="51">
        <v>23</v>
      </c>
      <c r="F1570" s="51" t="s">
        <v>37</v>
      </c>
      <c r="T1570" s="51"/>
    </row>
    <row r="1571" spans="2:20" ht="14" x14ac:dyDescent="0.3">
      <c r="B1571" s="67">
        <v>45312</v>
      </c>
      <c r="C1571" s="51">
        <v>357.3</v>
      </c>
      <c r="D1571" s="51">
        <v>343.9</v>
      </c>
      <c r="E1571" s="51">
        <v>13.4</v>
      </c>
      <c r="F1571" s="51" t="s">
        <v>37</v>
      </c>
      <c r="T1571" s="51"/>
    </row>
    <row r="1572" spans="2:20" ht="14" x14ac:dyDescent="0.3">
      <c r="B1572" s="67">
        <v>45313</v>
      </c>
      <c r="C1572" s="51">
        <v>355.8</v>
      </c>
      <c r="D1572" s="51">
        <v>340.5</v>
      </c>
      <c r="E1572" s="51">
        <v>15.3</v>
      </c>
      <c r="F1572" s="51" t="s">
        <v>37</v>
      </c>
      <c r="T1572" s="51"/>
    </row>
    <row r="1573" spans="2:20" ht="14" x14ac:dyDescent="0.3">
      <c r="B1573" s="67">
        <v>45314</v>
      </c>
      <c r="C1573" s="51">
        <v>357.7</v>
      </c>
      <c r="D1573" s="51">
        <v>335.1</v>
      </c>
      <c r="E1573" s="51">
        <v>22.6</v>
      </c>
      <c r="F1573" s="51" t="s">
        <v>37</v>
      </c>
      <c r="T1573" s="51"/>
    </row>
    <row r="1574" spans="2:20" ht="14" x14ac:dyDescent="0.3">
      <c r="B1574" s="67">
        <v>45315</v>
      </c>
      <c r="C1574" s="51">
        <v>355.7</v>
      </c>
      <c r="D1574" s="51">
        <v>347.8</v>
      </c>
      <c r="E1574" s="51">
        <v>7.9</v>
      </c>
      <c r="F1574" s="51" t="s">
        <v>37</v>
      </c>
      <c r="T1574" s="51"/>
    </row>
    <row r="1575" spans="2:20" ht="14" x14ac:dyDescent="0.3">
      <c r="B1575" s="67">
        <v>45316</v>
      </c>
      <c r="C1575" s="51">
        <v>357</v>
      </c>
      <c r="D1575" s="51">
        <v>332.3</v>
      </c>
      <c r="E1575" s="51">
        <v>24.6</v>
      </c>
      <c r="F1575" s="51" t="s">
        <v>37</v>
      </c>
      <c r="T1575" s="51"/>
    </row>
    <row r="1576" spans="2:20" ht="14" x14ac:dyDescent="0.3">
      <c r="B1576" s="67">
        <v>45317</v>
      </c>
      <c r="C1576" s="51">
        <v>358.6</v>
      </c>
      <c r="D1576" s="51">
        <v>349.6</v>
      </c>
      <c r="E1576" s="51">
        <v>9</v>
      </c>
      <c r="F1576" s="51" t="s">
        <v>37</v>
      </c>
      <c r="T1576" s="51"/>
    </row>
    <row r="1577" spans="2:20" ht="14" x14ac:dyDescent="0.3">
      <c r="B1577" s="67">
        <v>45318</v>
      </c>
      <c r="C1577" s="51">
        <v>355.2</v>
      </c>
      <c r="D1577" s="51">
        <v>336.6</v>
      </c>
      <c r="E1577" s="51">
        <v>18.600000000000001</v>
      </c>
      <c r="F1577" s="51" t="s">
        <v>37</v>
      </c>
      <c r="T1577" s="51"/>
    </row>
    <row r="1578" spans="2:20" ht="14" x14ac:dyDescent="0.3">
      <c r="B1578" s="67">
        <v>45319</v>
      </c>
      <c r="C1578" s="51">
        <v>359</v>
      </c>
      <c r="D1578" s="51">
        <v>347.3</v>
      </c>
      <c r="E1578" s="51">
        <v>11.7</v>
      </c>
      <c r="F1578" s="51" t="s">
        <v>37</v>
      </c>
      <c r="T1578" s="51"/>
    </row>
    <row r="1579" spans="2:20" ht="14" x14ac:dyDescent="0.3">
      <c r="B1579" s="67">
        <v>45320</v>
      </c>
      <c r="C1579" s="51">
        <v>363.5</v>
      </c>
      <c r="D1579" s="51">
        <v>345.1</v>
      </c>
      <c r="E1579" s="51">
        <v>18.5</v>
      </c>
      <c r="F1579" s="51" t="s">
        <v>37</v>
      </c>
      <c r="T1579" s="51"/>
    </row>
    <row r="1580" spans="2:20" ht="14" x14ac:dyDescent="0.3">
      <c r="B1580" s="67">
        <v>45321</v>
      </c>
      <c r="C1580" s="51">
        <v>365.6</v>
      </c>
      <c r="D1580" s="51">
        <v>345</v>
      </c>
      <c r="E1580" s="51">
        <v>20.6</v>
      </c>
      <c r="F1580" s="51" t="s">
        <v>37</v>
      </c>
      <c r="T1580" s="51"/>
    </row>
    <row r="1581" spans="2:20" ht="14" x14ac:dyDescent="0.3">
      <c r="B1581" s="67">
        <v>45322</v>
      </c>
      <c r="C1581" s="51">
        <v>363</v>
      </c>
      <c r="D1581" s="51">
        <v>340.4</v>
      </c>
      <c r="E1581" s="51">
        <v>22.6</v>
      </c>
      <c r="F1581" s="51" t="s">
        <v>37</v>
      </c>
      <c r="T1581" s="51"/>
    </row>
    <row r="1582" spans="2:20" ht="14" x14ac:dyDescent="0.3">
      <c r="B1582" s="67">
        <v>45323</v>
      </c>
      <c r="C1582" s="51">
        <v>362.1</v>
      </c>
      <c r="D1582" s="51">
        <v>347</v>
      </c>
      <c r="E1582" s="51">
        <v>15.2</v>
      </c>
      <c r="F1582" s="51" t="s">
        <v>37</v>
      </c>
      <c r="T1582" s="51"/>
    </row>
    <row r="1583" spans="2:20" ht="14" x14ac:dyDescent="0.3">
      <c r="B1583" s="67">
        <v>45324</v>
      </c>
      <c r="C1583" s="51">
        <v>362.1</v>
      </c>
      <c r="D1583" s="51">
        <v>355.6</v>
      </c>
      <c r="E1583" s="51">
        <v>6.5</v>
      </c>
      <c r="F1583" s="51" t="s">
        <v>37</v>
      </c>
      <c r="T1583" s="51"/>
    </row>
    <row r="1584" spans="2:20" ht="14" x14ac:dyDescent="0.3">
      <c r="B1584" s="67">
        <v>45325</v>
      </c>
      <c r="C1584" s="51">
        <v>360.5</v>
      </c>
      <c r="D1584" s="51">
        <v>352.8</v>
      </c>
      <c r="E1584" s="51">
        <v>7.7</v>
      </c>
      <c r="F1584" s="51" t="s">
        <v>37</v>
      </c>
      <c r="T1584" s="51"/>
    </row>
    <row r="1585" spans="2:20" ht="14" x14ac:dyDescent="0.3">
      <c r="B1585" s="67">
        <v>45326</v>
      </c>
      <c r="C1585" s="51">
        <v>359.2</v>
      </c>
      <c r="D1585" s="51">
        <v>351.6</v>
      </c>
      <c r="E1585" s="51">
        <v>7.5</v>
      </c>
      <c r="F1585" s="51" t="s">
        <v>37</v>
      </c>
      <c r="T1585" s="51"/>
    </row>
    <row r="1586" spans="2:20" ht="14" x14ac:dyDescent="0.3">
      <c r="B1586" s="67">
        <v>45327</v>
      </c>
      <c r="C1586" s="51">
        <v>359.8</v>
      </c>
      <c r="D1586" s="51">
        <v>347.4</v>
      </c>
      <c r="E1586" s="51">
        <v>12.4</v>
      </c>
      <c r="F1586" s="51" t="s">
        <v>37</v>
      </c>
      <c r="T1586" s="51"/>
    </row>
    <row r="1587" spans="2:20" ht="14" x14ac:dyDescent="0.3">
      <c r="B1587" s="67">
        <v>45328</v>
      </c>
      <c r="C1587" s="51">
        <v>361.1</v>
      </c>
      <c r="D1587" s="51">
        <v>352.1</v>
      </c>
      <c r="E1587" s="51">
        <v>9</v>
      </c>
      <c r="F1587" s="51" t="s">
        <v>37</v>
      </c>
      <c r="T1587" s="51"/>
    </row>
    <row r="1588" spans="2:20" ht="14" x14ac:dyDescent="0.3">
      <c r="B1588" s="67">
        <v>45329</v>
      </c>
      <c r="C1588" s="51">
        <v>360.4</v>
      </c>
      <c r="D1588" s="51">
        <v>345.6</v>
      </c>
      <c r="E1588" s="51">
        <v>14.7</v>
      </c>
      <c r="F1588" s="51" t="s">
        <v>37</v>
      </c>
      <c r="T1588" s="51"/>
    </row>
    <row r="1589" spans="2:20" ht="14" x14ac:dyDescent="0.3">
      <c r="B1589" s="67">
        <v>45330</v>
      </c>
      <c r="C1589" s="51">
        <v>358.8</v>
      </c>
      <c r="D1589" s="51">
        <v>336.1</v>
      </c>
      <c r="E1589" s="51">
        <v>22.7</v>
      </c>
      <c r="F1589" s="51" t="s">
        <v>37</v>
      </c>
      <c r="T1589" s="51"/>
    </row>
    <row r="1590" spans="2:20" ht="14" x14ac:dyDescent="0.3">
      <c r="B1590" s="67">
        <v>45331</v>
      </c>
      <c r="C1590" s="51">
        <v>360.8</v>
      </c>
      <c r="D1590" s="51">
        <v>350.2</v>
      </c>
      <c r="E1590" s="51">
        <v>10.7</v>
      </c>
      <c r="F1590" s="51" t="s">
        <v>37</v>
      </c>
      <c r="T1590" s="51"/>
    </row>
    <row r="1591" spans="2:20" ht="14" x14ac:dyDescent="0.3">
      <c r="B1591" s="67">
        <v>45332</v>
      </c>
      <c r="C1591" s="51">
        <v>363.2</v>
      </c>
      <c r="D1591" s="51">
        <v>356.5</v>
      </c>
      <c r="E1591" s="51">
        <v>6.7</v>
      </c>
      <c r="F1591" s="51" t="s">
        <v>37</v>
      </c>
      <c r="T1591" s="51"/>
    </row>
    <row r="1592" spans="2:20" ht="14" x14ac:dyDescent="0.3">
      <c r="B1592" s="67">
        <v>45333</v>
      </c>
      <c r="C1592" s="51">
        <v>363.1</v>
      </c>
      <c r="D1592" s="51">
        <v>356.6</v>
      </c>
      <c r="E1592" s="51">
        <v>6.5</v>
      </c>
      <c r="F1592" s="51" t="s">
        <v>37</v>
      </c>
      <c r="T1592" s="51"/>
    </row>
    <row r="1593" spans="2:20" ht="14" x14ac:dyDescent="0.3">
      <c r="B1593" s="67">
        <v>45334</v>
      </c>
      <c r="C1593" s="51">
        <v>360.5</v>
      </c>
      <c r="D1593" s="51">
        <v>348.5</v>
      </c>
      <c r="E1593" s="51">
        <v>12</v>
      </c>
      <c r="F1593" s="51" t="s">
        <v>37</v>
      </c>
      <c r="T1593" s="51"/>
    </row>
    <row r="1594" spans="2:20" ht="14" x14ac:dyDescent="0.3">
      <c r="B1594" s="67">
        <v>45335</v>
      </c>
      <c r="C1594" s="51">
        <v>360.6</v>
      </c>
      <c r="D1594" s="51">
        <v>341.2</v>
      </c>
      <c r="E1594" s="51">
        <v>19.3</v>
      </c>
      <c r="F1594" s="51" t="s">
        <v>37</v>
      </c>
      <c r="T1594" s="51"/>
    </row>
    <row r="1595" spans="2:20" ht="14" x14ac:dyDescent="0.3">
      <c r="B1595" s="67">
        <v>45336</v>
      </c>
      <c r="C1595" s="51">
        <v>360.2</v>
      </c>
      <c r="D1595" s="51">
        <v>350</v>
      </c>
      <c r="E1595" s="51">
        <v>10.199999999999999</v>
      </c>
      <c r="F1595" s="51" t="s">
        <v>37</v>
      </c>
      <c r="T1595" s="51"/>
    </row>
    <row r="1596" spans="2:20" ht="14" x14ac:dyDescent="0.3">
      <c r="B1596" s="67">
        <v>45337</v>
      </c>
      <c r="C1596" s="51">
        <v>365.2</v>
      </c>
      <c r="D1596" s="51">
        <v>355.2</v>
      </c>
      <c r="E1596" s="51">
        <v>10</v>
      </c>
      <c r="F1596" s="51" t="s">
        <v>37</v>
      </c>
      <c r="T1596" s="51"/>
    </row>
    <row r="1597" spans="2:20" ht="14" x14ac:dyDescent="0.3">
      <c r="B1597" s="67">
        <v>45338</v>
      </c>
      <c r="C1597" s="51">
        <v>362.4</v>
      </c>
      <c r="D1597" s="51">
        <v>357.1</v>
      </c>
      <c r="E1597" s="51">
        <v>5.3</v>
      </c>
      <c r="F1597" s="51" t="s">
        <v>37</v>
      </c>
      <c r="T1597" s="51"/>
    </row>
    <row r="1598" spans="2:20" ht="14" x14ac:dyDescent="0.3">
      <c r="B1598" s="67">
        <v>45339</v>
      </c>
      <c r="C1598" s="51">
        <v>363.9</v>
      </c>
      <c r="D1598" s="51">
        <v>355</v>
      </c>
      <c r="E1598" s="51">
        <v>8.9</v>
      </c>
      <c r="F1598" s="51" t="s">
        <v>37</v>
      </c>
      <c r="T1598" s="51"/>
    </row>
    <row r="1599" spans="2:20" ht="14" x14ac:dyDescent="0.3">
      <c r="B1599" s="67">
        <v>45340</v>
      </c>
      <c r="C1599" s="51">
        <v>358.5</v>
      </c>
      <c r="D1599" s="51">
        <v>352.8</v>
      </c>
      <c r="E1599" s="51">
        <v>5.6</v>
      </c>
      <c r="F1599" s="51" t="s">
        <v>37</v>
      </c>
      <c r="T1599" s="51"/>
    </row>
    <row r="1600" spans="2:20" ht="14" x14ac:dyDescent="0.3">
      <c r="B1600" s="67">
        <v>45341</v>
      </c>
      <c r="C1600" s="51">
        <v>357.4</v>
      </c>
      <c r="D1600" s="51">
        <v>352</v>
      </c>
      <c r="E1600" s="51">
        <v>5.4</v>
      </c>
      <c r="F1600" s="51" t="s">
        <v>37</v>
      </c>
      <c r="T1600" s="51"/>
    </row>
    <row r="1601" spans="2:20" ht="14" x14ac:dyDescent="0.3">
      <c r="B1601" s="67">
        <v>45342</v>
      </c>
      <c r="C1601" s="51">
        <v>353.2</v>
      </c>
      <c r="D1601" s="51">
        <v>342.6</v>
      </c>
      <c r="E1601" s="51">
        <v>10.5</v>
      </c>
      <c r="F1601" s="51" t="s">
        <v>37</v>
      </c>
      <c r="T1601" s="51"/>
    </row>
    <row r="1602" spans="2:20" ht="14" x14ac:dyDescent="0.3">
      <c r="B1602" s="67">
        <v>45343</v>
      </c>
      <c r="C1602" s="51">
        <v>351.3</v>
      </c>
      <c r="D1602" s="51">
        <v>337.5</v>
      </c>
      <c r="E1602" s="51">
        <v>13.8</v>
      </c>
      <c r="F1602" s="51" t="s">
        <v>37</v>
      </c>
      <c r="T1602" s="51"/>
    </row>
    <row r="1603" spans="2:20" ht="14" x14ac:dyDescent="0.3">
      <c r="B1603" s="67">
        <v>45344</v>
      </c>
      <c r="C1603" s="51">
        <v>353.2</v>
      </c>
      <c r="D1603" s="51">
        <v>339.1</v>
      </c>
      <c r="E1603" s="51">
        <v>14.1</v>
      </c>
      <c r="F1603" s="51" t="s">
        <v>37</v>
      </c>
      <c r="T1603" s="51"/>
    </row>
    <row r="1604" spans="2:20" ht="14" x14ac:dyDescent="0.3">
      <c r="B1604" s="67">
        <v>45345</v>
      </c>
      <c r="C1604" s="51">
        <v>355.5</v>
      </c>
      <c r="D1604" s="51">
        <v>351.2</v>
      </c>
      <c r="E1604" s="51">
        <v>4.3</v>
      </c>
      <c r="F1604" s="51" t="s">
        <v>37</v>
      </c>
      <c r="T1604" s="51"/>
    </row>
    <row r="1605" spans="2:20" ht="14" x14ac:dyDescent="0.3">
      <c r="B1605" s="67">
        <v>45346</v>
      </c>
      <c r="C1605" s="51">
        <v>357.6</v>
      </c>
      <c r="D1605" s="51">
        <v>354.1</v>
      </c>
      <c r="E1605" s="51">
        <v>3.4</v>
      </c>
      <c r="F1605" s="51" t="s">
        <v>37</v>
      </c>
      <c r="T1605" s="51"/>
    </row>
    <row r="1606" spans="2:20" ht="14" x14ac:dyDescent="0.3">
      <c r="B1606" s="67">
        <v>45347</v>
      </c>
      <c r="C1606" s="51">
        <v>358.2</v>
      </c>
      <c r="D1606" s="51">
        <v>351.7</v>
      </c>
      <c r="E1606" s="51">
        <v>6.5</v>
      </c>
      <c r="F1606" s="51" t="s">
        <v>37</v>
      </c>
      <c r="T1606" s="51"/>
    </row>
    <row r="1607" spans="2:20" ht="14" x14ac:dyDescent="0.3">
      <c r="B1607" s="67">
        <v>45348</v>
      </c>
      <c r="C1607" s="51">
        <v>356.4</v>
      </c>
      <c r="D1607" s="51">
        <v>342.8</v>
      </c>
      <c r="E1607" s="51">
        <v>13.5</v>
      </c>
      <c r="F1607" s="51" t="s">
        <v>37</v>
      </c>
      <c r="T1607" s="51"/>
    </row>
    <row r="1608" spans="2:20" ht="14" x14ac:dyDescent="0.3">
      <c r="B1608" s="67">
        <v>45349</v>
      </c>
      <c r="C1608" s="51">
        <v>353</v>
      </c>
      <c r="D1608" s="51">
        <v>337.7</v>
      </c>
      <c r="E1608" s="51">
        <v>15.3</v>
      </c>
      <c r="F1608" s="51" t="s">
        <v>37</v>
      </c>
      <c r="T1608" s="51"/>
    </row>
    <row r="1609" spans="2:20" ht="14" x14ac:dyDescent="0.3">
      <c r="B1609" s="67">
        <v>45350</v>
      </c>
      <c r="C1609" s="51">
        <v>352.6</v>
      </c>
      <c r="D1609" s="51">
        <v>330.8</v>
      </c>
      <c r="E1609" s="51">
        <v>21.8</v>
      </c>
      <c r="F1609" s="51" t="s">
        <v>37</v>
      </c>
      <c r="T1609" s="51"/>
    </row>
    <row r="1610" spans="2:20" ht="14" x14ac:dyDescent="0.3">
      <c r="B1610" s="67">
        <v>45351</v>
      </c>
      <c r="C1610" s="51">
        <v>354.3</v>
      </c>
      <c r="D1610" s="51">
        <v>346.6</v>
      </c>
      <c r="E1610" s="51">
        <v>7.8</v>
      </c>
      <c r="F1610" s="51" t="s">
        <v>37</v>
      </c>
      <c r="T1610" s="51"/>
    </row>
    <row r="1611" spans="2:20" ht="14" x14ac:dyDescent="0.3">
      <c r="B1611" s="67">
        <v>45352</v>
      </c>
      <c r="C1611" s="51">
        <v>355.3</v>
      </c>
      <c r="D1611" s="51">
        <v>334.3</v>
      </c>
      <c r="E1611" s="51">
        <v>21</v>
      </c>
      <c r="F1611" s="51" t="s">
        <v>37</v>
      </c>
      <c r="T1611" s="51"/>
    </row>
    <row r="1612" spans="2:20" ht="14" x14ac:dyDescent="0.3">
      <c r="B1612" s="67">
        <v>45353</v>
      </c>
      <c r="C1612" s="51">
        <v>355.5</v>
      </c>
      <c r="D1612" s="51">
        <v>347.4</v>
      </c>
      <c r="E1612" s="51">
        <v>8.1</v>
      </c>
      <c r="F1612" s="51" t="s">
        <v>37</v>
      </c>
      <c r="T1612" s="51"/>
    </row>
    <row r="1613" spans="2:20" ht="14" x14ac:dyDescent="0.3">
      <c r="B1613" s="67">
        <v>45354</v>
      </c>
      <c r="C1613" s="51">
        <v>356.5</v>
      </c>
      <c r="D1613" s="51">
        <v>349.3</v>
      </c>
      <c r="E1613" s="51">
        <v>7.1</v>
      </c>
      <c r="F1613" s="51" t="s">
        <v>37</v>
      </c>
      <c r="T1613" s="51"/>
    </row>
    <row r="1614" spans="2:20" ht="14" x14ac:dyDescent="0.3">
      <c r="B1614" s="67">
        <v>45355</v>
      </c>
      <c r="C1614" s="51">
        <v>354.5</v>
      </c>
      <c r="D1614" s="51">
        <v>339.2</v>
      </c>
      <c r="E1614" s="51">
        <v>15.3</v>
      </c>
      <c r="F1614" s="51" t="s">
        <v>37</v>
      </c>
      <c r="T1614" s="51"/>
    </row>
    <row r="1615" spans="2:20" ht="14" x14ac:dyDescent="0.3">
      <c r="B1615" s="67">
        <v>45356</v>
      </c>
      <c r="C1615" s="51">
        <v>353.3</v>
      </c>
      <c r="D1615" s="51">
        <v>340.8</v>
      </c>
      <c r="E1615" s="51">
        <v>12.6</v>
      </c>
      <c r="F1615" s="51" t="s">
        <v>37</v>
      </c>
      <c r="T1615" s="51"/>
    </row>
    <row r="1616" spans="2:20" ht="14" x14ac:dyDescent="0.3">
      <c r="B1616" s="67">
        <v>45357</v>
      </c>
      <c r="C1616" s="51">
        <v>354.3</v>
      </c>
      <c r="D1616" s="51">
        <v>338</v>
      </c>
      <c r="E1616" s="51">
        <v>16.3</v>
      </c>
      <c r="F1616" s="51" t="s">
        <v>37</v>
      </c>
      <c r="T1616" s="51"/>
    </row>
    <row r="1617" spans="2:20" ht="14" x14ac:dyDescent="0.3">
      <c r="B1617" s="67">
        <v>45358</v>
      </c>
      <c r="C1617" s="51">
        <v>355.3</v>
      </c>
      <c r="D1617" s="51">
        <v>336.9</v>
      </c>
      <c r="E1617" s="51">
        <v>18.399999999999999</v>
      </c>
      <c r="F1617" s="51" t="s">
        <v>37</v>
      </c>
      <c r="T1617" s="51"/>
    </row>
    <row r="1618" spans="2:20" ht="14" x14ac:dyDescent="0.3">
      <c r="B1618" s="67">
        <v>45359</v>
      </c>
      <c r="C1618" s="51">
        <v>354.6</v>
      </c>
      <c r="D1618" s="51">
        <v>340</v>
      </c>
      <c r="E1618" s="51">
        <v>14.6</v>
      </c>
      <c r="F1618" s="51" t="s">
        <v>37</v>
      </c>
      <c r="T1618" s="51"/>
    </row>
    <row r="1619" spans="2:20" ht="14" x14ac:dyDescent="0.3">
      <c r="B1619" s="67">
        <v>45360</v>
      </c>
      <c r="C1619" s="51">
        <v>354.7</v>
      </c>
      <c r="D1619" s="51">
        <v>340.3</v>
      </c>
      <c r="E1619" s="51">
        <v>14.5</v>
      </c>
      <c r="F1619" s="51" t="s">
        <v>37</v>
      </c>
      <c r="T1619" s="51"/>
    </row>
    <row r="1620" spans="2:20" ht="14" x14ac:dyDescent="0.3">
      <c r="B1620" s="67">
        <v>45361</v>
      </c>
      <c r="C1620" s="51">
        <v>355.8</v>
      </c>
      <c r="D1620" s="51">
        <v>347.4</v>
      </c>
      <c r="E1620" s="51">
        <v>8.3000000000000007</v>
      </c>
      <c r="F1620" s="51" t="s">
        <v>37</v>
      </c>
      <c r="T1620" s="51"/>
    </row>
    <row r="1621" spans="2:20" ht="14" x14ac:dyDescent="0.3">
      <c r="B1621" s="67">
        <v>45362</v>
      </c>
      <c r="C1621" s="51">
        <v>356.1</v>
      </c>
      <c r="D1621" s="51">
        <v>330.5</v>
      </c>
      <c r="E1621" s="51">
        <v>25.6</v>
      </c>
      <c r="F1621" s="51" t="s">
        <v>37</v>
      </c>
      <c r="T1621" s="51"/>
    </row>
    <row r="1622" spans="2:20" ht="14" x14ac:dyDescent="0.3">
      <c r="B1622" s="67">
        <v>45363</v>
      </c>
      <c r="C1622" s="51">
        <v>357.6</v>
      </c>
      <c r="D1622" s="51">
        <v>336</v>
      </c>
      <c r="E1622" s="51">
        <v>21.6</v>
      </c>
      <c r="F1622" s="51" t="s">
        <v>37</v>
      </c>
      <c r="T1622" s="51"/>
    </row>
    <row r="1623" spans="2:20" ht="14" x14ac:dyDescent="0.3">
      <c r="B1623" s="67">
        <v>45364</v>
      </c>
      <c r="C1623" s="51">
        <v>355.8</v>
      </c>
      <c r="D1623" s="51">
        <v>346.3</v>
      </c>
      <c r="E1623" s="51">
        <v>9.5</v>
      </c>
      <c r="F1623" s="51" t="s">
        <v>37</v>
      </c>
      <c r="T1623" s="51"/>
    </row>
    <row r="1624" spans="2:20" ht="14" x14ac:dyDescent="0.3">
      <c r="B1624" s="67">
        <v>45365</v>
      </c>
      <c r="C1624" s="51">
        <v>356.2</v>
      </c>
      <c r="D1624" s="51">
        <v>344</v>
      </c>
      <c r="E1624" s="51">
        <v>12.1</v>
      </c>
      <c r="F1624" s="51" t="s">
        <v>37</v>
      </c>
      <c r="T1624" s="51"/>
    </row>
    <row r="1625" spans="2:20" ht="14" x14ac:dyDescent="0.3">
      <c r="B1625" s="67">
        <v>45366</v>
      </c>
      <c r="C1625" s="51">
        <v>355.7</v>
      </c>
      <c r="D1625" s="51">
        <v>350.6</v>
      </c>
      <c r="E1625" s="51">
        <v>5.2</v>
      </c>
      <c r="F1625" s="51" t="s">
        <v>37</v>
      </c>
      <c r="T1625" s="51"/>
    </row>
    <row r="1626" spans="2:20" ht="14" x14ac:dyDescent="0.3">
      <c r="B1626" s="67">
        <v>45367</v>
      </c>
      <c r="C1626" s="51">
        <v>354.4</v>
      </c>
      <c r="D1626" s="51">
        <v>339.8</v>
      </c>
      <c r="E1626" s="51">
        <v>14.6</v>
      </c>
      <c r="F1626" s="51" t="s">
        <v>37</v>
      </c>
      <c r="T1626" s="51"/>
    </row>
    <row r="1627" spans="2:20" ht="14" x14ac:dyDescent="0.3">
      <c r="B1627" s="67">
        <v>45368</v>
      </c>
      <c r="C1627" s="51">
        <v>351</v>
      </c>
      <c r="D1627" s="51">
        <v>347.4</v>
      </c>
      <c r="E1627" s="51">
        <v>3.6</v>
      </c>
      <c r="F1627" s="51" t="s">
        <v>37</v>
      </c>
      <c r="T1627" s="51"/>
    </row>
    <row r="1628" spans="2:20" ht="14" x14ac:dyDescent="0.3">
      <c r="B1628" s="67">
        <v>45369</v>
      </c>
      <c r="C1628" s="51">
        <v>351.7</v>
      </c>
      <c r="D1628" s="51">
        <v>337.2</v>
      </c>
      <c r="E1628" s="51">
        <v>14.5</v>
      </c>
      <c r="F1628" s="51" t="s">
        <v>37</v>
      </c>
      <c r="T1628" s="51"/>
    </row>
    <row r="1629" spans="2:20" ht="14" x14ac:dyDescent="0.3">
      <c r="B1629" s="67">
        <v>45370</v>
      </c>
      <c r="C1629" s="51">
        <v>349.5</v>
      </c>
      <c r="D1629" s="51">
        <v>342.3</v>
      </c>
      <c r="E1629" s="51">
        <v>7.2</v>
      </c>
      <c r="F1629" s="51" t="s">
        <v>37</v>
      </c>
      <c r="T1629" s="51"/>
    </row>
    <row r="1630" spans="2:20" ht="14" x14ac:dyDescent="0.3">
      <c r="B1630" s="67">
        <v>45371</v>
      </c>
      <c r="C1630" s="51">
        <v>348.4</v>
      </c>
      <c r="D1630" s="51">
        <v>331.6</v>
      </c>
      <c r="E1630" s="51">
        <v>16.8</v>
      </c>
      <c r="F1630" s="51" t="s">
        <v>37</v>
      </c>
      <c r="T1630" s="51"/>
    </row>
    <row r="1631" spans="2:20" ht="14" x14ac:dyDescent="0.3">
      <c r="B1631" s="67">
        <v>45372</v>
      </c>
      <c r="C1631" s="51">
        <v>348.3</v>
      </c>
      <c r="D1631" s="51">
        <v>332.6</v>
      </c>
      <c r="E1631" s="51">
        <v>15.7</v>
      </c>
      <c r="F1631" s="51" t="s">
        <v>37</v>
      </c>
      <c r="T1631" s="51"/>
    </row>
    <row r="1632" spans="2:20" ht="14" x14ac:dyDescent="0.3">
      <c r="B1632" s="67">
        <v>45373</v>
      </c>
      <c r="C1632" s="51">
        <v>354.4</v>
      </c>
      <c r="D1632" s="51">
        <v>348.6</v>
      </c>
      <c r="E1632" s="51">
        <v>5.8</v>
      </c>
      <c r="F1632" s="51" t="s">
        <v>37</v>
      </c>
      <c r="T1632" s="51"/>
    </row>
    <row r="1633" spans="2:20" ht="14" x14ac:dyDescent="0.3">
      <c r="B1633" s="67">
        <v>45374</v>
      </c>
      <c r="C1633" s="51">
        <v>351.5</v>
      </c>
      <c r="D1633" s="51">
        <v>346</v>
      </c>
      <c r="E1633" s="51">
        <v>5.4</v>
      </c>
      <c r="F1633" s="51" t="s">
        <v>37</v>
      </c>
      <c r="T1633" s="51"/>
    </row>
    <row r="1634" spans="2:20" ht="14" x14ac:dyDescent="0.3">
      <c r="B1634" s="67">
        <v>45375</v>
      </c>
      <c r="C1634" s="51">
        <v>350</v>
      </c>
      <c r="D1634" s="51">
        <v>347.6</v>
      </c>
      <c r="E1634" s="51">
        <v>2.2999999999999998</v>
      </c>
      <c r="F1634" s="51" t="s">
        <v>37</v>
      </c>
      <c r="T1634" s="51"/>
    </row>
    <row r="1635" spans="2:20" ht="14" x14ac:dyDescent="0.3">
      <c r="B1635" s="67">
        <v>45376</v>
      </c>
      <c r="C1635" s="51">
        <v>351.4</v>
      </c>
      <c r="D1635" s="51">
        <v>340.6</v>
      </c>
      <c r="E1635" s="51">
        <v>10.8</v>
      </c>
      <c r="F1635" s="51" t="s">
        <v>37</v>
      </c>
      <c r="T1635" s="51"/>
    </row>
    <row r="1636" spans="2:20" ht="14" x14ac:dyDescent="0.3">
      <c r="B1636" s="67">
        <v>45377</v>
      </c>
      <c r="C1636" s="51">
        <v>350.4</v>
      </c>
      <c r="D1636" s="51">
        <v>342</v>
      </c>
      <c r="E1636" s="51">
        <v>8.4</v>
      </c>
      <c r="F1636" s="51" t="s">
        <v>37</v>
      </c>
      <c r="T1636" s="51"/>
    </row>
    <row r="1637" spans="2:20" ht="14" x14ac:dyDescent="0.3">
      <c r="B1637" s="67">
        <v>45378</v>
      </c>
      <c r="C1637" s="51">
        <v>352.1</v>
      </c>
      <c r="D1637" s="51">
        <v>345.7</v>
      </c>
      <c r="E1637" s="51">
        <v>6.4</v>
      </c>
      <c r="F1637" s="51" t="s">
        <v>37</v>
      </c>
      <c r="T1637" s="51"/>
    </row>
    <row r="1638" spans="2:20" ht="14" x14ac:dyDescent="0.3">
      <c r="B1638" s="67">
        <v>45379</v>
      </c>
      <c r="C1638" s="51">
        <v>353.9</v>
      </c>
      <c r="D1638" s="51">
        <v>346.8</v>
      </c>
      <c r="E1638" s="51">
        <v>7.1</v>
      </c>
      <c r="F1638" s="51" t="s">
        <v>37</v>
      </c>
      <c r="T1638" s="51"/>
    </row>
    <row r="1639" spans="2:20" ht="14" x14ac:dyDescent="0.3">
      <c r="B1639" s="67">
        <v>45380</v>
      </c>
      <c r="C1639" s="51">
        <v>351.8</v>
      </c>
      <c r="D1639" s="51">
        <v>343.1</v>
      </c>
      <c r="E1639" s="51">
        <v>8.6999999999999993</v>
      </c>
      <c r="F1639" s="51" t="s">
        <v>37</v>
      </c>
      <c r="T1639" s="51"/>
    </row>
    <row r="1640" spans="2:20" ht="14" x14ac:dyDescent="0.3">
      <c r="B1640" s="67">
        <v>45381</v>
      </c>
      <c r="C1640" s="51">
        <v>358</v>
      </c>
      <c r="D1640" s="51">
        <v>352.1</v>
      </c>
      <c r="E1640" s="51">
        <v>5.9</v>
      </c>
      <c r="F1640" s="51" t="s">
        <v>37</v>
      </c>
      <c r="T1640" s="51"/>
    </row>
    <row r="1641" spans="2:20" ht="14" x14ac:dyDescent="0.3">
      <c r="B1641" s="67">
        <v>45382</v>
      </c>
      <c r="C1641" s="51">
        <v>354.7</v>
      </c>
      <c r="D1641" s="51">
        <v>350.2</v>
      </c>
      <c r="E1641" s="51">
        <v>4.5</v>
      </c>
      <c r="F1641" s="51" t="s">
        <v>37</v>
      </c>
      <c r="T1641" s="51"/>
    </row>
    <row r="1642" spans="2:20" ht="14" x14ac:dyDescent="0.3">
      <c r="B1642" s="67">
        <v>45566</v>
      </c>
      <c r="C1642" s="51">
        <v>339.3</v>
      </c>
      <c r="D1642" s="51">
        <v>321.60000000000002</v>
      </c>
      <c r="E1642" s="51">
        <v>17.7</v>
      </c>
      <c r="F1642" s="51" t="s">
        <v>1</v>
      </c>
      <c r="T1642" s="51"/>
    </row>
    <row r="1643" spans="2:20" ht="14" x14ac:dyDescent="0.3">
      <c r="B1643" s="67">
        <v>45567</v>
      </c>
      <c r="C1643" s="51">
        <v>343.1</v>
      </c>
      <c r="D1643" s="51">
        <v>333</v>
      </c>
      <c r="E1643" s="51">
        <v>10.1</v>
      </c>
      <c r="F1643" s="51" t="s">
        <v>1</v>
      </c>
      <c r="T1643" s="51"/>
    </row>
    <row r="1644" spans="2:20" ht="14" x14ac:dyDescent="0.3">
      <c r="B1644" s="67">
        <v>45568</v>
      </c>
      <c r="C1644" s="51">
        <v>344.3</v>
      </c>
      <c r="D1644" s="51">
        <v>335.2</v>
      </c>
      <c r="E1644" s="51">
        <v>9.1</v>
      </c>
      <c r="F1644" s="51" t="s">
        <v>1</v>
      </c>
      <c r="T1644" s="51"/>
    </row>
    <row r="1645" spans="2:20" ht="14" x14ac:dyDescent="0.3">
      <c r="B1645" s="67">
        <v>45569</v>
      </c>
      <c r="C1645" s="51">
        <v>342.8</v>
      </c>
      <c r="D1645" s="51">
        <v>329.9</v>
      </c>
      <c r="E1645" s="51">
        <v>12.9</v>
      </c>
      <c r="F1645" s="51" t="s">
        <v>1</v>
      </c>
      <c r="T1645" s="51"/>
    </row>
    <row r="1646" spans="2:20" ht="14" x14ac:dyDescent="0.3">
      <c r="B1646" s="67">
        <v>45570</v>
      </c>
      <c r="C1646" s="51">
        <v>341.7</v>
      </c>
      <c r="D1646" s="51">
        <v>334.8</v>
      </c>
      <c r="E1646" s="51">
        <v>7</v>
      </c>
      <c r="F1646" s="51" t="s">
        <v>1</v>
      </c>
      <c r="T1646" s="51"/>
    </row>
    <row r="1647" spans="2:20" ht="14" x14ac:dyDescent="0.3">
      <c r="B1647" s="67">
        <v>45571</v>
      </c>
      <c r="C1647" s="51">
        <v>342</v>
      </c>
      <c r="D1647" s="51">
        <v>333.8</v>
      </c>
      <c r="E1647" s="51">
        <v>8.1999999999999993</v>
      </c>
      <c r="F1647" s="51" t="s">
        <v>1</v>
      </c>
      <c r="T1647" s="51"/>
    </row>
    <row r="1648" spans="2:20" ht="14" x14ac:dyDescent="0.3">
      <c r="B1648" s="67">
        <v>45572</v>
      </c>
      <c r="C1648" s="51">
        <v>344.5</v>
      </c>
      <c r="D1648" s="51">
        <v>334</v>
      </c>
      <c r="E1648" s="51">
        <v>10.5</v>
      </c>
      <c r="F1648" s="51" t="s">
        <v>1</v>
      </c>
      <c r="T1648" s="51"/>
    </row>
    <row r="1649" spans="2:20" ht="14" x14ac:dyDescent="0.3">
      <c r="B1649" s="67">
        <v>45573</v>
      </c>
      <c r="C1649" s="51">
        <v>346.3</v>
      </c>
      <c r="D1649" s="51">
        <v>335.3</v>
      </c>
      <c r="E1649" s="51">
        <v>11</v>
      </c>
      <c r="F1649" s="51" t="s">
        <v>1</v>
      </c>
      <c r="T1649" s="51"/>
    </row>
    <row r="1650" spans="2:20" ht="14" x14ac:dyDescent="0.3">
      <c r="B1650" s="67">
        <v>45574</v>
      </c>
      <c r="C1650" s="51">
        <v>345.6</v>
      </c>
      <c r="D1650" s="51">
        <v>338.9</v>
      </c>
      <c r="E1650" s="51">
        <v>6.7</v>
      </c>
      <c r="F1650" s="51" t="s">
        <v>1</v>
      </c>
      <c r="T1650" s="51"/>
    </row>
    <row r="1651" spans="2:20" ht="14" x14ac:dyDescent="0.3">
      <c r="B1651" s="67">
        <v>45575</v>
      </c>
      <c r="C1651" s="51">
        <v>347.1</v>
      </c>
      <c r="D1651" s="51">
        <v>338.2</v>
      </c>
      <c r="E1651" s="51">
        <v>8.9</v>
      </c>
      <c r="F1651" s="51" t="s">
        <v>1</v>
      </c>
      <c r="T1651" s="51"/>
    </row>
    <row r="1652" spans="2:20" ht="14" x14ac:dyDescent="0.3">
      <c r="B1652" s="67">
        <v>45576</v>
      </c>
      <c r="C1652" s="51">
        <v>342.3</v>
      </c>
      <c r="D1652" s="51">
        <v>328.5</v>
      </c>
      <c r="E1652" s="51">
        <v>13.8</v>
      </c>
      <c r="F1652" s="51" t="s">
        <v>1</v>
      </c>
      <c r="T1652" s="51"/>
    </row>
    <row r="1653" spans="2:20" ht="14" x14ac:dyDescent="0.3">
      <c r="B1653" s="67">
        <v>45577</v>
      </c>
      <c r="C1653" s="51">
        <v>342</v>
      </c>
      <c r="D1653" s="51">
        <v>335.4</v>
      </c>
      <c r="E1653" s="51">
        <v>6.6</v>
      </c>
      <c r="F1653" s="51" t="s">
        <v>1</v>
      </c>
      <c r="T1653" s="51"/>
    </row>
    <row r="1654" spans="2:20" ht="14" x14ac:dyDescent="0.3">
      <c r="B1654" s="67">
        <v>45578</v>
      </c>
      <c r="C1654" s="51">
        <v>343.4</v>
      </c>
      <c r="D1654" s="51">
        <v>329.5</v>
      </c>
      <c r="E1654" s="51">
        <v>13.9</v>
      </c>
      <c r="F1654" s="51" t="s">
        <v>1</v>
      </c>
      <c r="T1654" s="51"/>
    </row>
    <row r="1655" spans="2:20" ht="14" x14ac:dyDescent="0.3">
      <c r="B1655" s="67">
        <v>45579</v>
      </c>
      <c r="C1655" s="51">
        <v>344.9</v>
      </c>
      <c r="D1655" s="51">
        <v>329.1</v>
      </c>
      <c r="E1655" s="51">
        <v>15.8</v>
      </c>
      <c r="F1655" s="51" t="s">
        <v>1</v>
      </c>
      <c r="T1655" s="51"/>
    </row>
    <row r="1656" spans="2:20" ht="14" x14ac:dyDescent="0.3">
      <c r="B1656" s="67">
        <v>45580</v>
      </c>
      <c r="C1656" s="51">
        <v>345.5</v>
      </c>
      <c r="D1656" s="51">
        <v>327.5</v>
      </c>
      <c r="E1656" s="51">
        <v>17.899999999999999</v>
      </c>
      <c r="F1656" s="51" t="s">
        <v>1</v>
      </c>
      <c r="T1656" s="51"/>
    </row>
    <row r="1657" spans="2:20" ht="14" x14ac:dyDescent="0.3">
      <c r="B1657" s="67">
        <v>45581</v>
      </c>
      <c r="C1657" s="51">
        <v>343.9</v>
      </c>
      <c r="D1657" s="51">
        <v>332.3</v>
      </c>
      <c r="E1657" s="51">
        <v>11.6</v>
      </c>
      <c r="F1657" s="51" t="s">
        <v>1</v>
      </c>
      <c r="T1657" s="51"/>
    </row>
    <row r="1658" spans="2:20" ht="14" x14ac:dyDescent="0.3">
      <c r="B1658" s="67">
        <v>45582</v>
      </c>
      <c r="C1658" s="51">
        <v>346.2</v>
      </c>
      <c r="D1658" s="51">
        <v>338</v>
      </c>
      <c r="E1658" s="51">
        <v>8.1999999999999993</v>
      </c>
      <c r="F1658" s="51" t="s">
        <v>1</v>
      </c>
      <c r="T1658" s="51"/>
    </row>
    <row r="1659" spans="2:20" ht="14" x14ac:dyDescent="0.3">
      <c r="B1659" s="67">
        <v>45583</v>
      </c>
      <c r="C1659" s="51">
        <v>346.7</v>
      </c>
      <c r="D1659" s="51">
        <v>325.5</v>
      </c>
      <c r="E1659" s="51">
        <v>21.2</v>
      </c>
      <c r="F1659" s="51" t="s">
        <v>1</v>
      </c>
      <c r="T1659" s="51"/>
    </row>
    <row r="1660" spans="2:20" ht="14" x14ac:dyDescent="0.3">
      <c r="B1660" s="67">
        <v>45584</v>
      </c>
      <c r="C1660" s="51">
        <v>343.5</v>
      </c>
      <c r="D1660" s="51">
        <v>337.3</v>
      </c>
      <c r="E1660" s="51">
        <v>6.2</v>
      </c>
      <c r="F1660" s="51" t="s">
        <v>1</v>
      </c>
      <c r="T1660" s="51"/>
    </row>
    <row r="1661" spans="2:20" ht="14" x14ac:dyDescent="0.3">
      <c r="B1661" s="67">
        <v>45585</v>
      </c>
      <c r="C1661" s="51">
        <v>343.4</v>
      </c>
      <c r="D1661" s="51">
        <v>329.2</v>
      </c>
      <c r="E1661" s="51">
        <v>14.2</v>
      </c>
      <c r="F1661" s="51" t="s">
        <v>1</v>
      </c>
      <c r="T1661" s="51"/>
    </row>
    <row r="1662" spans="2:20" ht="14" x14ac:dyDescent="0.3">
      <c r="B1662" s="67">
        <v>45586</v>
      </c>
      <c r="C1662" s="51">
        <v>340.8</v>
      </c>
      <c r="D1662" s="51">
        <v>324.2</v>
      </c>
      <c r="E1662" s="51">
        <v>16.600000000000001</v>
      </c>
      <c r="F1662" s="51" t="s">
        <v>1</v>
      </c>
      <c r="T1662" s="51"/>
    </row>
    <row r="1663" spans="2:20" ht="14" x14ac:dyDescent="0.3">
      <c r="B1663" s="67">
        <v>45587</v>
      </c>
      <c r="C1663" s="51">
        <v>341.5</v>
      </c>
      <c r="D1663" s="51">
        <v>328.1</v>
      </c>
      <c r="E1663" s="51">
        <v>13.5</v>
      </c>
      <c r="F1663" s="51" t="s">
        <v>1</v>
      </c>
      <c r="T1663" s="51"/>
    </row>
    <row r="1664" spans="2:20" ht="14" x14ac:dyDescent="0.3">
      <c r="B1664" s="67">
        <v>45588</v>
      </c>
      <c r="C1664" s="51">
        <v>342.4</v>
      </c>
      <c r="D1664" s="51">
        <v>331.1</v>
      </c>
      <c r="E1664" s="51">
        <v>11.4</v>
      </c>
      <c r="F1664" s="51" t="s">
        <v>1</v>
      </c>
      <c r="T1664" s="51"/>
    </row>
    <row r="1665" spans="2:20" ht="14" x14ac:dyDescent="0.3">
      <c r="B1665" s="67">
        <v>45589</v>
      </c>
      <c r="C1665" s="51">
        <v>342.2</v>
      </c>
      <c r="D1665" s="51">
        <v>332</v>
      </c>
      <c r="E1665" s="51">
        <v>10.199999999999999</v>
      </c>
      <c r="F1665" s="51" t="s">
        <v>1</v>
      </c>
      <c r="T1665" s="51"/>
    </row>
    <row r="1666" spans="2:20" ht="14" x14ac:dyDescent="0.3">
      <c r="B1666" s="67">
        <v>45590</v>
      </c>
      <c r="C1666" s="51">
        <v>344</v>
      </c>
      <c r="D1666" s="51">
        <v>334.9</v>
      </c>
      <c r="E1666" s="51">
        <v>9</v>
      </c>
      <c r="F1666" s="51" t="s">
        <v>1</v>
      </c>
      <c r="T1666" s="51"/>
    </row>
    <row r="1667" spans="2:20" ht="14" x14ac:dyDescent="0.3">
      <c r="B1667" s="67">
        <v>45591</v>
      </c>
      <c r="C1667" s="51">
        <v>345.2</v>
      </c>
      <c r="D1667" s="51">
        <v>326.2</v>
      </c>
      <c r="E1667" s="51">
        <v>19</v>
      </c>
      <c r="F1667" s="51" t="s">
        <v>1</v>
      </c>
      <c r="T1667" s="51"/>
    </row>
    <row r="1668" spans="2:20" ht="14" x14ac:dyDescent="0.3">
      <c r="B1668" s="67">
        <v>45592</v>
      </c>
      <c r="C1668" s="51">
        <v>347.2</v>
      </c>
      <c r="D1668" s="51">
        <v>336.5</v>
      </c>
      <c r="E1668" s="51">
        <v>10.7</v>
      </c>
      <c r="F1668" s="51" t="s">
        <v>1</v>
      </c>
      <c r="T1668" s="51"/>
    </row>
    <row r="1669" spans="2:20" ht="14" x14ac:dyDescent="0.3">
      <c r="B1669" s="67">
        <v>45593</v>
      </c>
      <c r="C1669" s="51">
        <v>347.4</v>
      </c>
      <c r="D1669" s="51">
        <v>338.2</v>
      </c>
      <c r="E1669" s="51">
        <v>9.1</v>
      </c>
      <c r="F1669" s="51" t="s">
        <v>1</v>
      </c>
      <c r="T1669" s="51"/>
    </row>
    <row r="1670" spans="2:20" ht="14" x14ac:dyDescent="0.3">
      <c r="B1670" s="67">
        <v>45594</v>
      </c>
      <c r="C1670" s="51">
        <v>345.9</v>
      </c>
      <c r="D1670" s="51">
        <v>330.3</v>
      </c>
      <c r="E1670" s="51">
        <v>15.6</v>
      </c>
      <c r="F1670" s="51" t="s">
        <v>1</v>
      </c>
      <c r="T1670" s="51"/>
    </row>
    <row r="1671" spans="2:20" ht="14" x14ac:dyDescent="0.3">
      <c r="B1671" s="67">
        <v>45595</v>
      </c>
      <c r="C1671" s="51">
        <v>349</v>
      </c>
      <c r="D1671" s="51">
        <v>330.7</v>
      </c>
      <c r="E1671" s="51">
        <v>18.3</v>
      </c>
      <c r="F1671" s="51" t="s">
        <v>1</v>
      </c>
      <c r="T1671" s="51"/>
    </row>
    <row r="1672" spans="2:20" ht="14" x14ac:dyDescent="0.3">
      <c r="B1672" s="67">
        <v>45596</v>
      </c>
      <c r="C1672" s="51">
        <v>350.7</v>
      </c>
      <c r="D1672" s="51">
        <v>340.5</v>
      </c>
      <c r="E1672" s="51">
        <v>10.199999999999999</v>
      </c>
      <c r="F1672" s="51" t="s">
        <v>1</v>
      </c>
      <c r="T1672" s="51"/>
    </row>
    <row r="1673" spans="2:20" ht="14" x14ac:dyDescent="0.3">
      <c r="B1673" s="67">
        <v>45597</v>
      </c>
      <c r="C1673" s="51">
        <v>352.3</v>
      </c>
      <c r="D1673" s="51">
        <v>337.1</v>
      </c>
      <c r="E1673" s="51">
        <v>15.1</v>
      </c>
      <c r="F1673" s="51" t="s">
        <v>1</v>
      </c>
      <c r="T1673" s="51"/>
    </row>
    <row r="1674" spans="2:20" ht="14" x14ac:dyDescent="0.3">
      <c r="B1674" s="67">
        <v>45598</v>
      </c>
      <c r="C1674" s="51">
        <v>354.2</v>
      </c>
      <c r="D1674" s="51">
        <v>341.9</v>
      </c>
      <c r="E1674" s="51">
        <v>12.3</v>
      </c>
      <c r="F1674" s="51" t="s">
        <v>1</v>
      </c>
      <c r="T1674" s="51"/>
    </row>
    <row r="1675" spans="2:20" ht="14" x14ac:dyDescent="0.3">
      <c r="B1675" s="67">
        <v>45599</v>
      </c>
      <c r="C1675" s="51">
        <v>354.6</v>
      </c>
      <c r="D1675" s="51">
        <v>340.3</v>
      </c>
      <c r="E1675" s="51">
        <v>14.3</v>
      </c>
      <c r="F1675" s="51" t="s">
        <v>1</v>
      </c>
      <c r="T1675" s="51"/>
    </row>
    <row r="1676" spans="2:20" ht="14" x14ac:dyDescent="0.3">
      <c r="B1676" s="67">
        <v>45600</v>
      </c>
      <c r="C1676" s="51">
        <v>350.9</v>
      </c>
      <c r="D1676" s="51">
        <v>337.6</v>
      </c>
      <c r="E1676" s="51">
        <v>13.3</v>
      </c>
      <c r="F1676" s="51" t="s">
        <v>1</v>
      </c>
      <c r="T1676" s="51"/>
    </row>
    <row r="1677" spans="2:20" ht="14" x14ac:dyDescent="0.3">
      <c r="B1677" s="67">
        <v>45601</v>
      </c>
      <c r="C1677" s="51">
        <v>352</v>
      </c>
      <c r="D1677" s="51">
        <v>338.5</v>
      </c>
      <c r="E1677" s="51">
        <v>13.5</v>
      </c>
      <c r="F1677" s="51" t="s">
        <v>1</v>
      </c>
      <c r="T1677" s="51"/>
    </row>
    <row r="1678" spans="2:20" ht="14" x14ac:dyDescent="0.3">
      <c r="B1678" s="67">
        <v>45602</v>
      </c>
      <c r="C1678" s="51">
        <v>351.2</v>
      </c>
      <c r="D1678" s="51">
        <v>332.4</v>
      </c>
      <c r="E1678" s="51">
        <v>18.8</v>
      </c>
      <c r="F1678" s="51" t="s">
        <v>1</v>
      </c>
      <c r="T1678" s="51"/>
    </row>
    <row r="1679" spans="2:20" ht="14" x14ac:dyDescent="0.3">
      <c r="B1679" s="67">
        <v>45603</v>
      </c>
      <c r="C1679" s="51">
        <v>350.9</v>
      </c>
      <c r="D1679" s="51">
        <v>338.4</v>
      </c>
      <c r="E1679" s="51">
        <v>12.4</v>
      </c>
      <c r="F1679" s="51" t="s">
        <v>1</v>
      </c>
      <c r="T1679" s="51"/>
    </row>
    <row r="1680" spans="2:20" ht="14" x14ac:dyDescent="0.3">
      <c r="B1680" s="67">
        <v>45604</v>
      </c>
      <c r="C1680" s="51">
        <v>353.4</v>
      </c>
      <c r="D1680" s="51">
        <v>333.5</v>
      </c>
      <c r="E1680" s="51">
        <v>19.899999999999999</v>
      </c>
      <c r="F1680" s="51" t="s">
        <v>1</v>
      </c>
      <c r="T1680" s="51"/>
    </row>
    <row r="1681" spans="2:20" ht="14" x14ac:dyDescent="0.3">
      <c r="B1681" s="67">
        <v>45605</v>
      </c>
      <c r="C1681" s="51">
        <v>354</v>
      </c>
      <c r="D1681" s="51">
        <v>336.8</v>
      </c>
      <c r="E1681" s="51">
        <v>17.2</v>
      </c>
      <c r="F1681" s="51" t="s">
        <v>1</v>
      </c>
      <c r="T1681" s="51"/>
    </row>
    <row r="1682" spans="2:20" ht="14" x14ac:dyDescent="0.3">
      <c r="B1682" s="67">
        <v>45606</v>
      </c>
      <c r="C1682" s="51">
        <v>354.8</v>
      </c>
      <c r="D1682" s="51">
        <v>334.7</v>
      </c>
      <c r="E1682" s="51">
        <v>20.100000000000001</v>
      </c>
      <c r="F1682" s="51" t="s">
        <v>1</v>
      </c>
      <c r="T1682" s="51"/>
    </row>
    <row r="1683" spans="2:20" ht="14" x14ac:dyDescent="0.3">
      <c r="B1683" s="67">
        <v>45607</v>
      </c>
      <c r="C1683" s="51">
        <v>353.4</v>
      </c>
      <c r="D1683" s="51">
        <v>337.2</v>
      </c>
      <c r="E1683" s="51">
        <v>16.2</v>
      </c>
      <c r="F1683" s="51" t="s">
        <v>1</v>
      </c>
      <c r="T1683" s="51"/>
    </row>
    <row r="1684" spans="2:20" ht="14" x14ac:dyDescent="0.3">
      <c r="B1684" s="67">
        <v>45608</v>
      </c>
      <c r="C1684" s="51">
        <v>354.7</v>
      </c>
      <c r="D1684" s="51">
        <v>331.4</v>
      </c>
      <c r="E1684" s="51">
        <v>23.3</v>
      </c>
      <c r="F1684" s="51" t="s">
        <v>1</v>
      </c>
      <c r="T1684" s="51"/>
    </row>
    <row r="1685" spans="2:20" ht="14" x14ac:dyDescent="0.3">
      <c r="B1685" s="67">
        <v>45609</v>
      </c>
      <c r="C1685" s="51">
        <v>353.1</v>
      </c>
      <c r="D1685" s="51">
        <v>329.8</v>
      </c>
      <c r="E1685" s="51">
        <v>23.3</v>
      </c>
      <c r="F1685" s="51" t="s">
        <v>1</v>
      </c>
      <c r="T1685" s="51"/>
    </row>
    <row r="1686" spans="2:20" ht="14" x14ac:dyDescent="0.3">
      <c r="B1686" s="67">
        <v>45610</v>
      </c>
      <c r="C1686" s="51">
        <v>354.6</v>
      </c>
      <c r="D1686" s="51">
        <v>335.9</v>
      </c>
      <c r="E1686" s="51">
        <v>18.7</v>
      </c>
      <c r="F1686" s="51" t="s">
        <v>1</v>
      </c>
      <c r="T1686" s="51"/>
    </row>
    <row r="1687" spans="2:20" ht="14" x14ac:dyDescent="0.3">
      <c r="B1687" s="67">
        <v>45611</v>
      </c>
      <c r="C1687" s="51">
        <v>354.5</v>
      </c>
      <c r="D1687" s="51">
        <v>330.5</v>
      </c>
      <c r="E1687" s="51">
        <v>24</v>
      </c>
      <c r="F1687" s="51" t="s">
        <v>1</v>
      </c>
      <c r="T1687" s="51"/>
    </row>
    <row r="1688" spans="2:20" ht="14" x14ac:dyDescent="0.3">
      <c r="B1688" s="67">
        <v>45612</v>
      </c>
      <c r="C1688" s="51">
        <v>355</v>
      </c>
      <c r="D1688" s="51">
        <v>343.5</v>
      </c>
      <c r="E1688" s="51">
        <v>11.5</v>
      </c>
      <c r="F1688" s="51" t="s">
        <v>1</v>
      </c>
      <c r="T1688" s="51"/>
    </row>
    <row r="1689" spans="2:20" ht="14" x14ac:dyDescent="0.3">
      <c r="B1689" s="67">
        <v>45613</v>
      </c>
      <c r="C1689" s="51">
        <v>358.4</v>
      </c>
      <c r="D1689" s="51">
        <v>345</v>
      </c>
      <c r="E1689" s="51">
        <v>13.5</v>
      </c>
      <c r="F1689" s="51" t="s">
        <v>1</v>
      </c>
      <c r="T1689" s="51"/>
    </row>
    <row r="1690" spans="2:20" ht="14" x14ac:dyDescent="0.3">
      <c r="B1690" s="67">
        <v>45614</v>
      </c>
      <c r="C1690" s="51">
        <v>356.4</v>
      </c>
      <c r="D1690" s="51">
        <v>326.8</v>
      </c>
      <c r="E1690" s="51">
        <v>29.6</v>
      </c>
      <c r="F1690" s="51" t="s">
        <v>1</v>
      </c>
      <c r="T1690" s="51"/>
    </row>
    <row r="1691" spans="2:20" ht="14" x14ac:dyDescent="0.3">
      <c r="B1691" s="67">
        <v>45615</v>
      </c>
      <c r="C1691" s="51">
        <v>356.3</v>
      </c>
      <c r="D1691" s="51">
        <v>325</v>
      </c>
      <c r="E1691" s="51">
        <v>31.3</v>
      </c>
      <c r="F1691" s="51" t="s">
        <v>1</v>
      </c>
      <c r="T1691" s="51"/>
    </row>
    <row r="1692" spans="2:20" ht="14" x14ac:dyDescent="0.3">
      <c r="B1692" s="67">
        <v>45616</v>
      </c>
      <c r="C1692" s="51">
        <v>352.9</v>
      </c>
      <c r="D1692" s="51">
        <v>324.60000000000002</v>
      </c>
      <c r="E1692" s="51">
        <v>28.2</v>
      </c>
      <c r="F1692" s="51" t="s">
        <v>1</v>
      </c>
      <c r="T1692" s="51"/>
    </row>
    <row r="1693" spans="2:20" ht="14" x14ac:dyDescent="0.3">
      <c r="B1693" s="67">
        <v>45617</v>
      </c>
      <c r="C1693" s="51">
        <v>353.6</v>
      </c>
      <c r="D1693" s="51">
        <v>322.39999999999998</v>
      </c>
      <c r="E1693" s="51">
        <v>31.3</v>
      </c>
      <c r="F1693" s="51" t="s">
        <v>1</v>
      </c>
      <c r="T1693" s="51"/>
    </row>
    <row r="1694" spans="2:20" ht="14" x14ac:dyDescent="0.3">
      <c r="B1694" s="67">
        <v>45618</v>
      </c>
      <c r="C1694" s="51">
        <v>354.1</v>
      </c>
      <c r="D1694" s="51">
        <v>338</v>
      </c>
      <c r="E1694" s="51">
        <v>16.2</v>
      </c>
      <c r="F1694" s="51" t="s">
        <v>1</v>
      </c>
      <c r="T1694" s="51"/>
    </row>
    <row r="1695" spans="2:20" ht="14" x14ac:dyDescent="0.3">
      <c r="B1695" s="67">
        <v>45619</v>
      </c>
      <c r="C1695" s="51">
        <v>357.7</v>
      </c>
      <c r="D1695" s="51">
        <v>335.1</v>
      </c>
      <c r="E1695" s="51">
        <v>22.6</v>
      </c>
      <c r="F1695" s="51" t="s">
        <v>1</v>
      </c>
      <c r="T1695" s="51"/>
    </row>
    <row r="1696" spans="2:20" ht="14" x14ac:dyDescent="0.3">
      <c r="B1696" s="67">
        <v>45620</v>
      </c>
      <c r="C1696" s="51">
        <v>361.4</v>
      </c>
      <c r="D1696" s="51">
        <v>353.7</v>
      </c>
      <c r="E1696" s="51">
        <v>7.6</v>
      </c>
      <c r="F1696" s="51" t="s">
        <v>1</v>
      </c>
      <c r="T1696" s="51"/>
    </row>
    <row r="1697" spans="2:20" ht="14" x14ac:dyDescent="0.3">
      <c r="B1697" s="67">
        <v>45621</v>
      </c>
      <c r="C1697" s="51">
        <v>361.4</v>
      </c>
      <c r="D1697" s="51">
        <v>334.5</v>
      </c>
      <c r="E1697" s="51">
        <v>27</v>
      </c>
      <c r="F1697" s="51" t="s">
        <v>1</v>
      </c>
      <c r="T1697" s="51"/>
    </row>
    <row r="1698" spans="2:20" ht="14" x14ac:dyDescent="0.3">
      <c r="B1698" s="67">
        <v>45622</v>
      </c>
      <c r="C1698" s="51">
        <v>359</v>
      </c>
      <c r="D1698" s="51">
        <v>338</v>
      </c>
      <c r="E1698" s="51">
        <v>21</v>
      </c>
      <c r="F1698" s="51" t="s">
        <v>1</v>
      </c>
      <c r="T1698" s="51"/>
    </row>
    <row r="1699" spans="2:20" ht="14" x14ac:dyDescent="0.3">
      <c r="B1699" s="67">
        <v>45623</v>
      </c>
      <c r="C1699" s="51">
        <v>360.9</v>
      </c>
      <c r="D1699" s="51">
        <v>348.7</v>
      </c>
      <c r="E1699" s="51">
        <v>12.2</v>
      </c>
      <c r="F1699" s="51" t="s">
        <v>1</v>
      </c>
      <c r="T1699" s="51"/>
    </row>
    <row r="1700" spans="2:20" ht="14" x14ac:dyDescent="0.3">
      <c r="B1700" s="67">
        <v>45624</v>
      </c>
      <c r="C1700" s="51">
        <v>359.5</v>
      </c>
      <c r="D1700" s="51">
        <v>331.9</v>
      </c>
      <c r="E1700" s="51">
        <v>27.6</v>
      </c>
      <c r="F1700" s="51" t="s">
        <v>1</v>
      </c>
      <c r="T1700" s="51"/>
    </row>
    <row r="1701" spans="2:20" ht="14" x14ac:dyDescent="0.3">
      <c r="B1701" s="67">
        <v>45625</v>
      </c>
      <c r="C1701" s="51">
        <v>358.4</v>
      </c>
      <c r="D1701" s="51">
        <v>337.4</v>
      </c>
      <c r="E1701" s="51">
        <v>20.9</v>
      </c>
      <c r="F1701" s="51" t="s">
        <v>1</v>
      </c>
      <c r="T1701" s="51"/>
    </row>
    <row r="1702" spans="2:20" ht="14" x14ac:dyDescent="0.3">
      <c r="B1702" s="67">
        <v>45626</v>
      </c>
      <c r="C1702" s="51">
        <v>359.8</v>
      </c>
      <c r="D1702" s="51">
        <v>345.9</v>
      </c>
      <c r="E1702" s="51">
        <v>13.8</v>
      </c>
      <c r="F1702" s="51" t="s">
        <v>1</v>
      </c>
      <c r="T1702" s="51"/>
    </row>
    <row r="1703" spans="2:20" ht="14" x14ac:dyDescent="0.3">
      <c r="B1703" s="67">
        <v>45627</v>
      </c>
      <c r="C1703" s="51">
        <v>362</v>
      </c>
      <c r="D1703" s="51">
        <v>354.6</v>
      </c>
      <c r="E1703" s="51">
        <v>7.5</v>
      </c>
      <c r="F1703" s="51" t="s">
        <v>1</v>
      </c>
      <c r="T1703" s="51"/>
    </row>
    <row r="1704" spans="2:20" ht="14" x14ac:dyDescent="0.3">
      <c r="B1704" s="67">
        <v>45628</v>
      </c>
      <c r="C1704" s="51">
        <v>364.1</v>
      </c>
      <c r="D1704" s="51">
        <v>343.2</v>
      </c>
      <c r="E1704" s="51">
        <v>20.9</v>
      </c>
      <c r="F1704" s="51" t="s">
        <v>1</v>
      </c>
      <c r="T1704" s="51"/>
    </row>
    <row r="1705" spans="2:20" ht="14" x14ac:dyDescent="0.3">
      <c r="B1705" s="67">
        <v>45629</v>
      </c>
      <c r="C1705" s="51">
        <v>365</v>
      </c>
      <c r="D1705" s="51">
        <v>354.1</v>
      </c>
      <c r="E1705" s="51">
        <v>10.9</v>
      </c>
      <c r="F1705" s="51" t="s">
        <v>1</v>
      </c>
      <c r="T1705" s="51"/>
    </row>
    <row r="1706" spans="2:20" ht="14" x14ac:dyDescent="0.3">
      <c r="B1706" s="67">
        <v>45630</v>
      </c>
      <c r="C1706" s="51">
        <v>360.9</v>
      </c>
      <c r="D1706" s="51">
        <v>328.5</v>
      </c>
      <c r="E1706" s="51">
        <v>32.4</v>
      </c>
      <c r="F1706" s="51" t="s">
        <v>1</v>
      </c>
      <c r="T1706" s="51"/>
    </row>
    <row r="1707" spans="2:20" ht="14" x14ac:dyDescent="0.3">
      <c r="B1707" s="67">
        <v>45631</v>
      </c>
      <c r="C1707" s="51">
        <v>362.4</v>
      </c>
      <c r="D1707" s="51">
        <v>351.3</v>
      </c>
      <c r="E1707" s="51">
        <v>11</v>
      </c>
      <c r="F1707" s="51" t="s">
        <v>1</v>
      </c>
      <c r="T1707" s="51"/>
    </row>
    <row r="1708" spans="2:20" ht="14" x14ac:dyDescent="0.3">
      <c r="B1708" s="67">
        <v>45632</v>
      </c>
      <c r="C1708" s="51">
        <v>361.1</v>
      </c>
      <c r="D1708" s="51">
        <v>335.5</v>
      </c>
      <c r="E1708" s="51">
        <v>25.5</v>
      </c>
      <c r="F1708" s="51" t="s">
        <v>1</v>
      </c>
      <c r="T1708" s="51"/>
    </row>
    <row r="1709" spans="2:20" ht="14" x14ac:dyDescent="0.3">
      <c r="B1709" s="67">
        <v>45633</v>
      </c>
      <c r="C1709" s="51">
        <v>361.8</v>
      </c>
      <c r="D1709" s="51">
        <v>344.6</v>
      </c>
      <c r="E1709" s="51">
        <v>17.100000000000001</v>
      </c>
      <c r="F1709" s="51" t="s">
        <v>1</v>
      </c>
      <c r="T1709" s="51"/>
    </row>
    <row r="1710" spans="2:20" ht="14" x14ac:dyDescent="0.3">
      <c r="B1710" s="67">
        <v>45634</v>
      </c>
      <c r="C1710" s="51">
        <v>361.6</v>
      </c>
      <c r="D1710" s="51">
        <v>345.1</v>
      </c>
      <c r="E1710" s="51">
        <v>16.5</v>
      </c>
      <c r="F1710" s="51" t="s">
        <v>1</v>
      </c>
      <c r="T1710" s="51"/>
    </row>
    <row r="1711" spans="2:20" ht="14" x14ac:dyDescent="0.3">
      <c r="B1711" s="67">
        <v>45635</v>
      </c>
      <c r="C1711" s="51">
        <v>361.7</v>
      </c>
      <c r="D1711" s="51">
        <v>340.2</v>
      </c>
      <c r="E1711" s="51">
        <v>21.5</v>
      </c>
      <c r="F1711" s="51" t="s">
        <v>1</v>
      </c>
      <c r="T1711" s="51"/>
    </row>
    <row r="1712" spans="2:20" ht="14" x14ac:dyDescent="0.3">
      <c r="B1712" s="67">
        <v>45636</v>
      </c>
      <c r="C1712" s="51">
        <v>364.9</v>
      </c>
      <c r="D1712" s="51">
        <v>349.6</v>
      </c>
      <c r="E1712" s="51">
        <v>15.3</v>
      </c>
      <c r="F1712" s="51" t="s">
        <v>1</v>
      </c>
      <c r="T1712" s="51"/>
    </row>
    <row r="1713" spans="2:20" ht="14" x14ac:dyDescent="0.3">
      <c r="B1713" s="67">
        <v>45637</v>
      </c>
      <c r="C1713" s="51">
        <v>363.8</v>
      </c>
      <c r="D1713" s="51">
        <v>346.6</v>
      </c>
      <c r="E1713" s="51">
        <v>17.2</v>
      </c>
      <c r="F1713" s="51" t="s">
        <v>1</v>
      </c>
      <c r="T1713" s="51"/>
    </row>
    <row r="1714" spans="2:20" ht="14" x14ac:dyDescent="0.3">
      <c r="B1714" s="67">
        <v>45638</v>
      </c>
      <c r="C1714" s="51">
        <v>363.7</v>
      </c>
      <c r="D1714" s="51">
        <v>346.7</v>
      </c>
      <c r="E1714" s="51">
        <v>17</v>
      </c>
      <c r="F1714" s="51" t="s">
        <v>1</v>
      </c>
      <c r="T1714" s="51"/>
    </row>
    <row r="1715" spans="2:20" ht="14" x14ac:dyDescent="0.3">
      <c r="B1715" s="67">
        <v>45639</v>
      </c>
      <c r="C1715" s="51">
        <v>365.9</v>
      </c>
      <c r="D1715" s="51">
        <v>341.7</v>
      </c>
      <c r="E1715" s="51">
        <v>24.3</v>
      </c>
      <c r="F1715" s="51" t="s">
        <v>1</v>
      </c>
      <c r="T1715" s="51"/>
    </row>
    <row r="1716" spans="2:20" ht="14" x14ac:dyDescent="0.3">
      <c r="B1716" s="67">
        <v>45640</v>
      </c>
      <c r="C1716" s="51">
        <v>368.7</v>
      </c>
      <c r="D1716" s="51">
        <v>355.3</v>
      </c>
      <c r="E1716" s="51">
        <v>13.5</v>
      </c>
      <c r="F1716" s="51" t="s">
        <v>1</v>
      </c>
      <c r="T1716" s="51"/>
    </row>
    <row r="1717" spans="2:20" ht="14" x14ac:dyDescent="0.3">
      <c r="B1717" s="67">
        <v>45641</v>
      </c>
      <c r="C1717" s="51">
        <v>360.6</v>
      </c>
      <c r="D1717" s="51">
        <v>354.1</v>
      </c>
      <c r="E1717" s="51">
        <v>6.6</v>
      </c>
      <c r="F1717" s="51" t="s">
        <v>1</v>
      </c>
      <c r="T1717" s="51"/>
    </row>
    <row r="1718" spans="2:20" ht="14" x14ac:dyDescent="0.3">
      <c r="B1718" s="67">
        <v>45642</v>
      </c>
      <c r="C1718" s="51">
        <v>363.6</v>
      </c>
      <c r="D1718" s="51">
        <v>354.7</v>
      </c>
      <c r="E1718" s="51">
        <v>8.9</v>
      </c>
      <c r="F1718" s="51" t="s">
        <v>1</v>
      </c>
      <c r="T1718" s="51"/>
    </row>
    <row r="1719" spans="2:20" ht="14" x14ac:dyDescent="0.3">
      <c r="B1719" s="67">
        <v>45643</v>
      </c>
      <c r="C1719" s="51">
        <v>365.9</v>
      </c>
      <c r="D1719" s="51">
        <v>345.2</v>
      </c>
      <c r="E1719" s="51">
        <v>20.7</v>
      </c>
      <c r="F1719" s="51" t="s">
        <v>1</v>
      </c>
      <c r="T1719" s="51"/>
    </row>
    <row r="1720" spans="2:20" ht="14" x14ac:dyDescent="0.3">
      <c r="B1720" s="67">
        <v>45644</v>
      </c>
      <c r="C1720" s="51">
        <v>361.3</v>
      </c>
      <c r="D1720" s="51">
        <v>352.8</v>
      </c>
      <c r="E1720" s="51">
        <v>8.5</v>
      </c>
      <c r="F1720" s="51" t="s">
        <v>1</v>
      </c>
      <c r="T1720" s="51"/>
    </row>
    <row r="1721" spans="2:20" ht="14" x14ac:dyDescent="0.3">
      <c r="B1721" s="67">
        <v>45645</v>
      </c>
      <c r="C1721" s="51">
        <v>359.8</v>
      </c>
      <c r="D1721" s="51">
        <v>347.6</v>
      </c>
      <c r="E1721" s="51">
        <v>12.1</v>
      </c>
      <c r="F1721" s="51" t="s">
        <v>1</v>
      </c>
      <c r="T1721" s="51"/>
    </row>
    <row r="1722" spans="2:20" ht="14" x14ac:dyDescent="0.3">
      <c r="B1722" s="67">
        <v>45646</v>
      </c>
      <c r="C1722" s="51">
        <v>358.3</v>
      </c>
      <c r="D1722" s="51">
        <v>334.9</v>
      </c>
      <c r="E1722" s="51">
        <v>23.4</v>
      </c>
      <c r="F1722" s="51" t="s">
        <v>1</v>
      </c>
      <c r="T1722" s="51"/>
    </row>
    <row r="1723" spans="2:20" ht="14" x14ac:dyDescent="0.3">
      <c r="B1723" s="67">
        <v>45647</v>
      </c>
      <c r="C1723" s="51">
        <v>358.9</v>
      </c>
      <c r="D1723" s="51">
        <v>349.9</v>
      </c>
      <c r="E1723" s="51">
        <v>8.9</v>
      </c>
      <c r="F1723" s="51" t="s">
        <v>1</v>
      </c>
      <c r="T1723" s="51"/>
    </row>
    <row r="1724" spans="2:20" ht="14" x14ac:dyDescent="0.3">
      <c r="B1724" s="67">
        <v>45648</v>
      </c>
      <c r="C1724" s="51">
        <v>358.3</v>
      </c>
      <c r="D1724" s="51">
        <v>343</v>
      </c>
      <c r="E1724" s="51">
        <v>15.2</v>
      </c>
      <c r="F1724" s="51" t="s">
        <v>1</v>
      </c>
      <c r="T1724" s="51"/>
    </row>
    <row r="1725" spans="2:20" ht="14" x14ac:dyDescent="0.3">
      <c r="B1725" s="67">
        <v>45649</v>
      </c>
      <c r="C1725" s="51">
        <v>357.7</v>
      </c>
      <c r="D1725" s="51">
        <v>333.9</v>
      </c>
      <c r="E1725" s="51">
        <v>23.8</v>
      </c>
      <c r="F1725" s="51" t="s">
        <v>1</v>
      </c>
      <c r="T1725" s="51"/>
    </row>
    <row r="1726" spans="2:20" ht="14" x14ac:dyDescent="0.3">
      <c r="B1726" s="67">
        <v>45650</v>
      </c>
      <c r="C1726" s="51">
        <v>359</v>
      </c>
      <c r="D1726" s="51">
        <v>346.8</v>
      </c>
      <c r="E1726" s="51">
        <v>12.2</v>
      </c>
      <c r="F1726" s="51" t="s">
        <v>1</v>
      </c>
      <c r="T1726" s="51"/>
    </row>
    <row r="1727" spans="2:20" ht="14" x14ac:dyDescent="0.3">
      <c r="B1727" s="67">
        <v>45651</v>
      </c>
      <c r="C1727" s="51">
        <v>359</v>
      </c>
      <c r="D1727" s="51">
        <v>346.4</v>
      </c>
      <c r="E1727" s="51">
        <v>12.6</v>
      </c>
      <c r="F1727" s="51" t="s">
        <v>1</v>
      </c>
      <c r="T1727" s="51"/>
    </row>
    <row r="1728" spans="2:20" ht="14" x14ac:dyDescent="0.3">
      <c r="B1728" s="67">
        <v>45652</v>
      </c>
      <c r="C1728" s="51">
        <v>361.5</v>
      </c>
      <c r="D1728" s="51">
        <v>343.5</v>
      </c>
      <c r="E1728" s="51">
        <v>18</v>
      </c>
      <c r="F1728" s="51" t="s">
        <v>1</v>
      </c>
      <c r="T1728" s="51"/>
    </row>
    <row r="1729" spans="2:20" ht="14" x14ac:dyDescent="0.3">
      <c r="B1729" s="67">
        <v>45653</v>
      </c>
      <c r="C1729" s="51">
        <v>359.8</v>
      </c>
      <c r="D1729" s="51">
        <v>335.9</v>
      </c>
      <c r="E1729" s="51">
        <v>23.9</v>
      </c>
      <c r="F1729" s="51" t="s">
        <v>1</v>
      </c>
      <c r="T1729" s="51"/>
    </row>
    <row r="1730" spans="2:20" ht="14" x14ac:dyDescent="0.3">
      <c r="B1730" s="67">
        <v>45654</v>
      </c>
      <c r="C1730" s="51">
        <v>361.9</v>
      </c>
      <c r="D1730" s="51">
        <v>340.4</v>
      </c>
      <c r="E1730" s="51">
        <v>21.5</v>
      </c>
      <c r="F1730" s="51" t="s">
        <v>1</v>
      </c>
      <c r="T1730" s="51"/>
    </row>
    <row r="1731" spans="2:20" ht="14" x14ac:dyDescent="0.3">
      <c r="B1731" s="67">
        <v>45655</v>
      </c>
      <c r="C1731" s="51">
        <v>357.5</v>
      </c>
      <c r="D1731" s="51">
        <v>342.7</v>
      </c>
      <c r="E1731" s="51">
        <v>14.8</v>
      </c>
      <c r="F1731" s="51" t="s">
        <v>1</v>
      </c>
      <c r="T1731" s="51"/>
    </row>
    <row r="1732" spans="2:20" ht="14" x14ac:dyDescent="0.3">
      <c r="B1732" s="67">
        <v>45656</v>
      </c>
      <c r="C1732" s="51">
        <v>360.2</v>
      </c>
      <c r="D1732" s="51">
        <v>351</v>
      </c>
      <c r="E1732" s="51">
        <v>9.1999999999999993</v>
      </c>
      <c r="F1732" s="51" t="s">
        <v>1</v>
      </c>
      <c r="T1732" s="51"/>
    </row>
    <row r="1733" spans="2:20" ht="14" x14ac:dyDescent="0.3">
      <c r="B1733" s="67">
        <v>45657</v>
      </c>
      <c r="C1733" s="51">
        <v>361.5</v>
      </c>
      <c r="D1733" s="51">
        <v>343</v>
      </c>
      <c r="E1733" s="51">
        <v>18.5</v>
      </c>
      <c r="F1733" s="51" t="s">
        <v>1</v>
      </c>
      <c r="T1733" s="51"/>
    </row>
    <row r="1734" spans="2:20" ht="14" x14ac:dyDescent="0.3">
      <c r="B1734" s="67">
        <v>45658</v>
      </c>
      <c r="C1734" s="51">
        <v>361.4</v>
      </c>
      <c r="D1734" s="51">
        <v>352.4</v>
      </c>
      <c r="E1734" s="51">
        <v>9</v>
      </c>
      <c r="F1734" s="51" t="s">
        <v>1</v>
      </c>
      <c r="T1734" s="51"/>
    </row>
    <row r="1735" spans="2:20" ht="14" x14ac:dyDescent="0.3">
      <c r="B1735" s="67">
        <v>45659</v>
      </c>
      <c r="C1735" s="51">
        <v>363.7</v>
      </c>
      <c r="D1735" s="51">
        <v>331.9</v>
      </c>
      <c r="E1735" s="51">
        <v>31.8</v>
      </c>
      <c r="F1735" s="51" t="s">
        <v>1</v>
      </c>
      <c r="T1735" s="51"/>
    </row>
    <row r="1736" spans="2:20" ht="14" x14ac:dyDescent="0.3">
      <c r="B1736" s="67">
        <v>45660</v>
      </c>
      <c r="C1736" s="51">
        <v>362.5</v>
      </c>
      <c r="D1736" s="51">
        <v>335.6</v>
      </c>
      <c r="E1736" s="51">
        <v>26.9</v>
      </c>
      <c r="F1736" s="51" t="s">
        <v>1</v>
      </c>
      <c r="T1736" s="51"/>
    </row>
    <row r="1737" spans="2:20" ht="14" x14ac:dyDescent="0.3">
      <c r="B1737" s="67">
        <v>45661</v>
      </c>
      <c r="C1737" s="51">
        <v>360.7</v>
      </c>
      <c r="D1737" s="51">
        <v>333.8</v>
      </c>
      <c r="E1737" s="51">
        <v>26.9</v>
      </c>
      <c r="F1737" s="51" t="s">
        <v>1</v>
      </c>
      <c r="T1737" s="51"/>
    </row>
    <row r="1738" spans="2:20" ht="14" x14ac:dyDescent="0.3">
      <c r="B1738" s="67">
        <v>45662</v>
      </c>
      <c r="C1738" s="51">
        <v>365.2</v>
      </c>
      <c r="D1738" s="51">
        <v>339.6</v>
      </c>
      <c r="E1738" s="51">
        <v>25.6</v>
      </c>
      <c r="F1738" s="51" t="s">
        <v>1</v>
      </c>
      <c r="T1738" s="51"/>
    </row>
    <row r="1739" spans="2:20" ht="14" x14ac:dyDescent="0.3">
      <c r="B1739" s="67">
        <v>45663</v>
      </c>
      <c r="C1739" s="51">
        <v>364.8</v>
      </c>
      <c r="D1739" s="51">
        <v>345.9</v>
      </c>
      <c r="E1739" s="51">
        <v>18.899999999999999</v>
      </c>
      <c r="F1739" s="51" t="s">
        <v>1</v>
      </c>
      <c r="T1739" s="51"/>
    </row>
    <row r="1740" spans="2:20" ht="14" x14ac:dyDescent="0.3">
      <c r="B1740" s="67">
        <v>45664</v>
      </c>
      <c r="C1740" s="51">
        <v>364</v>
      </c>
      <c r="D1740" s="51">
        <v>339.5</v>
      </c>
      <c r="E1740" s="51">
        <v>24.5</v>
      </c>
      <c r="F1740" s="51" t="s">
        <v>1</v>
      </c>
      <c r="T1740" s="51"/>
    </row>
    <row r="1741" spans="2:20" ht="14" x14ac:dyDescent="0.3">
      <c r="B1741" s="67">
        <v>45665</v>
      </c>
      <c r="C1741" s="51">
        <v>362.1</v>
      </c>
      <c r="D1741" s="51">
        <v>327.39999999999998</v>
      </c>
      <c r="E1741" s="51">
        <v>34.700000000000003</v>
      </c>
      <c r="F1741" s="51" t="s">
        <v>1</v>
      </c>
      <c r="T1741" s="51"/>
    </row>
    <row r="1742" spans="2:20" ht="14" x14ac:dyDescent="0.3">
      <c r="B1742" s="67">
        <v>45666</v>
      </c>
      <c r="C1742" s="51">
        <v>361.5</v>
      </c>
      <c r="D1742" s="51">
        <v>347.5</v>
      </c>
      <c r="E1742" s="51">
        <v>14.1</v>
      </c>
      <c r="F1742" s="51" t="s">
        <v>1</v>
      </c>
      <c r="T1742" s="51"/>
    </row>
    <row r="1743" spans="2:20" ht="14" x14ac:dyDescent="0.3">
      <c r="B1743" s="67">
        <v>45667</v>
      </c>
      <c r="C1743" s="51">
        <v>362.8</v>
      </c>
      <c r="D1743" s="51">
        <v>345.1</v>
      </c>
      <c r="E1743" s="51">
        <v>17.7</v>
      </c>
      <c r="F1743" s="51" t="s">
        <v>1</v>
      </c>
      <c r="T1743" s="51"/>
    </row>
    <row r="1744" spans="2:20" ht="14" x14ac:dyDescent="0.3">
      <c r="B1744" s="67">
        <v>45668</v>
      </c>
      <c r="C1744" s="51">
        <v>364.2</v>
      </c>
      <c r="D1744" s="51">
        <v>340.2</v>
      </c>
      <c r="E1744" s="51">
        <v>24</v>
      </c>
      <c r="F1744" s="51" t="s">
        <v>1</v>
      </c>
      <c r="T1744" s="51"/>
    </row>
    <row r="1745" spans="2:20" ht="14" x14ac:dyDescent="0.3">
      <c r="B1745" s="67">
        <v>45669</v>
      </c>
      <c r="C1745" s="51">
        <v>363.2</v>
      </c>
      <c r="D1745" s="51">
        <v>336.4</v>
      </c>
      <c r="E1745" s="51">
        <v>26.8</v>
      </c>
      <c r="F1745" s="51" t="s">
        <v>1</v>
      </c>
      <c r="T1745" s="51"/>
    </row>
    <row r="1746" spans="2:20" ht="14" x14ac:dyDescent="0.3">
      <c r="B1746" s="67">
        <v>45670</v>
      </c>
      <c r="C1746" s="51">
        <v>361.5</v>
      </c>
      <c r="D1746" s="51">
        <v>331.8</v>
      </c>
      <c r="E1746" s="51">
        <v>29.7</v>
      </c>
      <c r="F1746" s="51" t="s">
        <v>1</v>
      </c>
      <c r="T1746" s="51"/>
    </row>
    <row r="1747" spans="2:20" ht="14" x14ac:dyDescent="0.3">
      <c r="B1747" s="67">
        <v>45671</v>
      </c>
      <c r="C1747" s="51">
        <v>359.8</v>
      </c>
      <c r="D1747" s="51">
        <v>338.5</v>
      </c>
      <c r="E1747" s="51">
        <v>21.3</v>
      </c>
      <c r="F1747" s="51" t="s">
        <v>1</v>
      </c>
      <c r="T1747" s="51"/>
    </row>
    <row r="1748" spans="2:20" ht="14" x14ac:dyDescent="0.3">
      <c r="B1748" s="67">
        <v>45672</v>
      </c>
      <c r="C1748" s="51">
        <v>362.5</v>
      </c>
      <c r="D1748" s="51">
        <v>346.3</v>
      </c>
      <c r="E1748" s="51">
        <v>16.2</v>
      </c>
      <c r="F1748" s="51" t="s">
        <v>1</v>
      </c>
      <c r="T1748" s="51"/>
    </row>
    <row r="1749" spans="2:20" ht="14" x14ac:dyDescent="0.3">
      <c r="B1749" s="67">
        <v>45673</v>
      </c>
      <c r="C1749" s="51">
        <v>359.1</v>
      </c>
      <c r="D1749" s="51">
        <v>330.5</v>
      </c>
      <c r="E1749" s="51">
        <v>28.6</v>
      </c>
      <c r="F1749" s="51" t="s">
        <v>1</v>
      </c>
      <c r="T1749" s="51"/>
    </row>
    <row r="1750" spans="2:20" ht="14" x14ac:dyDescent="0.3">
      <c r="B1750" s="67">
        <v>45674</v>
      </c>
      <c r="C1750" s="51">
        <v>358.9</v>
      </c>
      <c r="D1750" s="51">
        <v>335.7</v>
      </c>
      <c r="E1750" s="51">
        <v>23.2</v>
      </c>
      <c r="F1750" s="51" t="s">
        <v>1</v>
      </c>
      <c r="T1750" s="51"/>
    </row>
    <row r="1751" spans="2:20" ht="14" x14ac:dyDescent="0.3">
      <c r="B1751" s="67">
        <v>45675</v>
      </c>
      <c r="C1751" s="51">
        <v>359.6</v>
      </c>
      <c r="D1751" s="51">
        <v>345.8</v>
      </c>
      <c r="E1751" s="51">
        <v>13.8</v>
      </c>
      <c r="F1751" s="51" t="s">
        <v>1</v>
      </c>
      <c r="T1751" s="51"/>
    </row>
    <row r="1752" spans="2:20" ht="14" x14ac:dyDescent="0.3">
      <c r="B1752" s="67">
        <v>45676</v>
      </c>
      <c r="C1752" s="51">
        <v>359.7</v>
      </c>
      <c r="D1752" s="51">
        <v>338</v>
      </c>
      <c r="E1752" s="51">
        <v>21.7</v>
      </c>
      <c r="F1752" s="51" t="s">
        <v>1</v>
      </c>
      <c r="T1752" s="51"/>
    </row>
    <row r="1753" spans="2:20" ht="14" x14ac:dyDescent="0.3">
      <c r="B1753" s="67">
        <v>45677</v>
      </c>
      <c r="C1753" s="51">
        <v>358.9</v>
      </c>
      <c r="D1753" s="51">
        <v>329.6</v>
      </c>
      <c r="E1753" s="51">
        <v>29.3</v>
      </c>
      <c r="F1753" s="51" t="s">
        <v>1</v>
      </c>
      <c r="T1753" s="51"/>
    </row>
    <row r="1754" spans="2:20" ht="14" x14ac:dyDescent="0.3">
      <c r="B1754" s="67">
        <v>45678</v>
      </c>
      <c r="C1754" s="51">
        <v>363.8</v>
      </c>
      <c r="D1754" s="51">
        <v>351.2</v>
      </c>
      <c r="E1754" s="51">
        <v>12.6</v>
      </c>
      <c r="F1754" s="51" t="s">
        <v>1</v>
      </c>
      <c r="T1754" s="51"/>
    </row>
    <row r="1755" spans="2:20" ht="14" x14ac:dyDescent="0.3">
      <c r="B1755" s="67">
        <v>45679</v>
      </c>
      <c r="C1755" s="51">
        <v>363.9</v>
      </c>
      <c r="D1755" s="51">
        <v>340.7</v>
      </c>
      <c r="E1755" s="51">
        <v>23.2</v>
      </c>
      <c r="F1755" s="51" t="s">
        <v>1</v>
      </c>
      <c r="T1755" s="51"/>
    </row>
    <row r="1756" spans="2:20" ht="14" x14ac:dyDescent="0.3">
      <c r="B1756" s="67">
        <v>45680</v>
      </c>
      <c r="C1756" s="51">
        <v>364.3</v>
      </c>
      <c r="D1756" s="51">
        <v>334.2</v>
      </c>
      <c r="E1756" s="51">
        <v>30</v>
      </c>
      <c r="F1756" s="51" t="s">
        <v>1</v>
      </c>
      <c r="T1756" s="51"/>
    </row>
    <row r="1757" spans="2:20" ht="14" x14ac:dyDescent="0.3">
      <c r="B1757" s="67">
        <v>45681</v>
      </c>
      <c r="C1757" s="51">
        <v>364</v>
      </c>
      <c r="D1757" s="51">
        <v>346</v>
      </c>
      <c r="E1757" s="51">
        <v>18</v>
      </c>
      <c r="F1757" s="51" t="s">
        <v>1</v>
      </c>
      <c r="T1757" s="51"/>
    </row>
    <row r="1758" spans="2:20" ht="14" x14ac:dyDescent="0.3">
      <c r="B1758" s="67">
        <v>45682</v>
      </c>
      <c r="C1758" s="51">
        <v>369.2</v>
      </c>
      <c r="D1758" s="51">
        <v>351</v>
      </c>
      <c r="E1758" s="51">
        <v>18.2</v>
      </c>
      <c r="F1758" s="51" t="s">
        <v>1</v>
      </c>
      <c r="T1758" s="51"/>
    </row>
    <row r="1759" spans="2:20" ht="14" x14ac:dyDescent="0.3">
      <c r="B1759" s="67">
        <v>45683</v>
      </c>
      <c r="C1759" s="51">
        <v>367.7</v>
      </c>
      <c r="D1759" s="51">
        <v>343.3</v>
      </c>
      <c r="E1759" s="51">
        <v>24.4</v>
      </c>
      <c r="F1759" s="51" t="s">
        <v>1</v>
      </c>
      <c r="T1759" s="51"/>
    </row>
    <row r="1760" spans="2:20" ht="14" x14ac:dyDescent="0.3">
      <c r="B1760" s="67">
        <v>45684</v>
      </c>
      <c r="C1760" s="51">
        <v>365.6</v>
      </c>
      <c r="D1760" s="51">
        <v>351.6</v>
      </c>
      <c r="E1760" s="51">
        <v>14</v>
      </c>
      <c r="F1760" s="51" t="s">
        <v>1</v>
      </c>
      <c r="T1760" s="51"/>
    </row>
    <row r="1761" spans="2:20" ht="14" x14ac:dyDescent="0.3">
      <c r="B1761" s="67">
        <v>45685</v>
      </c>
      <c r="C1761" s="51">
        <v>367.3</v>
      </c>
      <c r="D1761" s="51">
        <v>344.9</v>
      </c>
      <c r="E1761" s="51">
        <v>22.4</v>
      </c>
      <c r="F1761" s="51" t="s">
        <v>1</v>
      </c>
      <c r="T1761" s="51"/>
    </row>
    <row r="1762" spans="2:20" ht="14" x14ac:dyDescent="0.3">
      <c r="B1762" s="67">
        <v>45686</v>
      </c>
      <c r="C1762" s="51">
        <v>366.6</v>
      </c>
      <c r="D1762" s="51">
        <v>343.6</v>
      </c>
      <c r="E1762" s="51">
        <v>23.1</v>
      </c>
      <c r="F1762" s="51" t="s">
        <v>1</v>
      </c>
      <c r="T1762" s="51"/>
    </row>
    <row r="1763" spans="2:20" ht="14" x14ac:dyDescent="0.3">
      <c r="B1763" s="67">
        <v>45687</v>
      </c>
      <c r="C1763" s="51">
        <v>367.8</v>
      </c>
      <c r="D1763" s="51">
        <v>345</v>
      </c>
      <c r="E1763" s="51">
        <v>22.9</v>
      </c>
      <c r="F1763" s="51" t="s">
        <v>1</v>
      </c>
      <c r="T1763" s="51"/>
    </row>
    <row r="1764" spans="2:20" ht="14" x14ac:dyDescent="0.3">
      <c r="B1764" s="67">
        <v>45688</v>
      </c>
      <c r="C1764" s="51">
        <v>364.9</v>
      </c>
      <c r="D1764" s="51">
        <v>336.6</v>
      </c>
      <c r="E1764" s="51">
        <v>28.3</v>
      </c>
      <c r="F1764" s="51" t="s">
        <v>1</v>
      </c>
      <c r="T1764" s="51"/>
    </row>
    <row r="1765" spans="2:20" ht="14" x14ac:dyDescent="0.3">
      <c r="B1765" s="67">
        <v>45689</v>
      </c>
      <c r="C1765" s="51">
        <v>371.2</v>
      </c>
      <c r="D1765" s="51">
        <v>345.8</v>
      </c>
      <c r="E1765" s="51">
        <v>25.4</v>
      </c>
      <c r="F1765" s="51" t="s">
        <v>1</v>
      </c>
      <c r="T1765" s="51"/>
    </row>
    <row r="1766" spans="2:20" ht="14" x14ac:dyDescent="0.3">
      <c r="B1766" s="67">
        <v>45690</v>
      </c>
      <c r="C1766" s="51">
        <v>364.1</v>
      </c>
      <c r="D1766" s="51">
        <v>346.2</v>
      </c>
      <c r="E1766" s="51">
        <v>18</v>
      </c>
      <c r="F1766" s="51" t="s">
        <v>1</v>
      </c>
      <c r="T1766" s="51"/>
    </row>
    <row r="1767" spans="2:20" ht="14" x14ac:dyDescent="0.3">
      <c r="B1767" s="67">
        <v>45691</v>
      </c>
      <c r="C1767" s="51">
        <v>360.8</v>
      </c>
      <c r="D1767" s="51">
        <v>330</v>
      </c>
      <c r="E1767" s="51">
        <v>30.8</v>
      </c>
      <c r="F1767" s="51" t="s">
        <v>1</v>
      </c>
      <c r="T1767" s="51"/>
    </row>
    <row r="1768" spans="2:20" ht="14" x14ac:dyDescent="0.3">
      <c r="B1768" s="67">
        <v>45692</v>
      </c>
      <c r="C1768" s="51">
        <v>358.8</v>
      </c>
      <c r="D1768" s="51">
        <v>334.7</v>
      </c>
      <c r="E1768" s="51">
        <v>24.1</v>
      </c>
      <c r="F1768" s="51" t="s">
        <v>1</v>
      </c>
      <c r="T1768" s="51"/>
    </row>
    <row r="1769" spans="2:20" ht="14" x14ac:dyDescent="0.3">
      <c r="B1769" s="67">
        <v>45693</v>
      </c>
      <c r="C1769" s="51">
        <v>362.2</v>
      </c>
      <c r="D1769" s="51">
        <v>343.8</v>
      </c>
      <c r="E1769" s="51">
        <v>18.399999999999999</v>
      </c>
      <c r="F1769" s="51" t="s">
        <v>1</v>
      </c>
      <c r="T1769" s="51"/>
    </row>
    <row r="1770" spans="2:20" ht="14" x14ac:dyDescent="0.3">
      <c r="B1770" s="67">
        <v>45694</v>
      </c>
      <c r="C1770" s="51">
        <v>358.9</v>
      </c>
      <c r="D1770" s="51">
        <v>328.4</v>
      </c>
      <c r="E1770" s="51">
        <v>30.5</v>
      </c>
      <c r="F1770" s="51" t="s">
        <v>1</v>
      </c>
      <c r="T1770" s="51"/>
    </row>
    <row r="1771" spans="2:20" ht="14" x14ac:dyDescent="0.3">
      <c r="B1771" s="67">
        <v>45695</v>
      </c>
      <c r="C1771" s="51">
        <v>361</v>
      </c>
      <c r="D1771" s="51">
        <v>333.8</v>
      </c>
      <c r="E1771" s="51">
        <v>27.2</v>
      </c>
      <c r="F1771" s="51" t="s">
        <v>1</v>
      </c>
      <c r="T1771" s="51"/>
    </row>
    <row r="1772" spans="2:20" ht="14" x14ac:dyDescent="0.3">
      <c r="B1772" s="67">
        <v>45696</v>
      </c>
      <c r="C1772" s="51">
        <v>362.6</v>
      </c>
      <c r="D1772" s="51">
        <v>334.7</v>
      </c>
      <c r="E1772" s="51">
        <v>27.9</v>
      </c>
      <c r="F1772" s="51" t="s">
        <v>1</v>
      </c>
      <c r="T1772" s="51"/>
    </row>
    <row r="1773" spans="2:20" ht="14" x14ac:dyDescent="0.3">
      <c r="B1773" s="67">
        <v>45697</v>
      </c>
      <c r="C1773" s="51">
        <v>364.1</v>
      </c>
      <c r="D1773" s="51">
        <v>341</v>
      </c>
      <c r="E1773" s="51">
        <v>23.1</v>
      </c>
      <c r="F1773" s="51" t="s">
        <v>1</v>
      </c>
      <c r="T1773" s="51"/>
    </row>
    <row r="1774" spans="2:20" ht="14" x14ac:dyDescent="0.3">
      <c r="B1774" s="67">
        <v>45698</v>
      </c>
      <c r="C1774" s="51">
        <v>360.9</v>
      </c>
      <c r="D1774" s="51">
        <v>332.2</v>
      </c>
      <c r="E1774" s="51">
        <v>28.7</v>
      </c>
      <c r="F1774" s="51" t="s">
        <v>1</v>
      </c>
      <c r="T1774" s="51"/>
    </row>
    <row r="1775" spans="2:20" ht="14" x14ac:dyDescent="0.3">
      <c r="B1775" s="67">
        <v>45699</v>
      </c>
      <c r="C1775" s="51">
        <v>359.5</v>
      </c>
      <c r="D1775" s="51">
        <v>334.6</v>
      </c>
      <c r="E1775" s="51">
        <v>24.9</v>
      </c>
      <c r="F1775" s="51" t="s">
        <v>1</v>
      </c>
      <c r="T1775" s="51"/>
    </row>
    <row r="1776" spans="2:20" ht="14" x14ac:dyDescent="0.3">
      <c r="B1776" s="67">
        <v>45700</v>
      </c>
      <c r="C1776" s="51">
        <v>362.1</v>
      </c>
      <c r="D1776" s="51">
        <v>341</v>
      </c>
      <c r="E1776" s="51">
        <v>21.1</v>
      </c>
      <c r="F1776" s="51" t="s">
        <v>1</v>
      </c>
      <c r="T1776" s="51"/>
    </row>
    <row r="1777" spans="2:20" ht="14" x14ac:dyDescent="0.3">
      <c r="B1777" s="67">
        <v>45701</v>
      </c>
      <c r="C1777" s="51">
        <v>363.7</v>
      </c>
      <c r="D1777" s="51">
        <v>338.6</v>
      </c>
      <c r="E1777" s="51">
        <v>25.1</v>
      </c>
      <c r="F1777" s="51" t="s">
        <v>1</v>
      </c>
      <c r="T1777" s="51"/>
    </row>
    <row r="1778" spans="2:20" ht="14" x14ac:dyDescent="0.3">
      <c r="B1778" s="67">
        <v>45702</v>
      </c>
      <c r="C1778" s="51">
        <v>366.4</v>
      </c>
      <c r="D1778" s="51">
        <v>348</v>
      </c>
      <c r="E1778" s="51">
        <v>18.399999999999999</v>
      </c>
      <c r="F1778" s="51" t="s">
        <v>1</v>
      </c>
      <c r="T1778" s="51"/>
    </row>
    <row r="1779" spans="2:20" ht="14" x14ac:dyDescent="0.3">
      <c r="B1779" s="67">
        <v>45703</v>
      </c>
      <c r="C1779" s="51">
        <v>364.4</v>
      </c>
      <c r="D1779" s="51">
        <v>341.1</v>
      </c>
      <c r="E1779" s="51">
        <v>23.4</v>
      </c>
      <c r="F1779" s="51" t="s">
        <v>1</v>
      </c>
      <c r="T1779" s="51"/>
    </row>
    <row r="1780" spans="2:20" ht="14" x14ac:dyDescent="0.3">
      <c r="B1780" s="67">
        <v>45704</v>
      </c>
      <c r="C1780" s="51">
        <v>364.1</v>
      </c>
      <c r="D1780" s="51">
        <v>348.8</v>
      </c>
      <c r="E1780" s="51">
        <v>15.3</v>
      </c>
      <c r="F1780" s="51" t="s">
        <v>1</v>
      </c>
      <c r="T1780" s="51"/>
    </row>
    <row r="1781" spans="2:20" ht="14" x14ac:dyDescent="0.3">
      <c r="B1781" s="67">
        <v>45705</v>
      </c>
      <c r="C1781" s="51">
        <v>363.1</v>
      </c>
      <c r="D1781" s="51">
        <v>341.9</v>
      </c>
      <c r="E1781" s="51">
        <v>21.2</v>
      </c>
      <c r="F1781" s="51" t="s">
        <v>1</v>
      </c>
      <c r="T1781" s="51"/>
    </row>
    <row r="1782" spans="2:20" ht="14" x14ac:dyDescent="0.3">
      <c r="B1782" s="67">
        <v>45706</v>
      </c>
      <c r="C1782" s="51">
        <v>365.1</v>
      </c>
      <c r="D1782" s="51">
        <v>342.8</v>
      </c>
      <c r="E1782" s="51">
        <v>22.2</v>
      </c>
      <c r="F1782" s="51" t="s">
        <v>1</v>
      </c>
      <c r="T1782" s="51"/>
    </row>
    <row r="1783" spans="2:20" ht="14" x14ac:dyDescent="0.3">
      <c r="B1783" s="67">
        <v>45707</v>
      </c>
      <c r="C1783" s="51">
        <v>359.6</v>
      </c>
      <c r="D1783" s="51">
        <v>327.9</v>
      </c>
      <c r="E1783" s="51">
        <v>31.6</v>
      </c>
      <c r="F1783" s="51" t="s">
        <v>1</v>
      </c>
      <c r="T1783" s="51"/>
    </row>
    <row r="1784" spans="2:20" ht="14" x14ac:dyDescent="0.3">
      <c r="B1784" s="67">
        <v>45708</v>
      </c>
      <c r="C1784" s="51">
        <v>352.1</v>
      </c>
      <c r="D1784" s="51">
        <v>343.4</v>
      </c>
      <c r="E1784" s="51">
        <v>8.6</v>
      </c>
      <c r="F1784" s="51" t="s">
        <v>1</v>
      </c>
      <c r="T1784" s="51"/>
    </row>
    <row r="1785" spans="2:20" ht="14" x14ac:dyDescent="0.3">
      <c r="B1785" s="67">
        <v>45709</v>
      </c>
      <c r="C1785" s="51">
        <v>354.5</v>
      </c>
      <c r="D1785" s="51">
        <v>341.7</v>
      </c>
      <c r="E1785" s="51">
        <v>12.8</v>
      </c>
      <c r="F1785" s="51" t="s">
        <v>1</v>
      </c>
      <c r="T1785" s="51"/>
    </row>
    <row r="1786" spans="2:20" ht="14" x14ac:dyDescent="0.3">
      <c r="B1786" s="67">
        <v>45710</v>
      </c>
      <c r="C1786" s="51">
        <v>354.7</v>
      </c>
      <c r="D1786" s="51">
        <v>345.2</v>
      </c>
      <c r="E1786" s="51">
        <v>9.5</v>
      </c>
      <c r="F1786" s="51" t="s">
        <v>1</v>
      </c>
      <c r="T1786" s="51"/>
    </row>
    <row r="1787" spans="2:20" ht="14" x14ac:dyDescent="0.3">
      <c r="B1787" s="67">
        <v>45711</v>
      </c>
      <c r="C1787" s="51">
        <v>357.1</v>
      </c>
      <c r="D1787" s="51">
        <v>337.6</v>
      </c>
      <c r="E1787" s="51">
        <v>19.600000000000001</v>
      </c>
      <c r="F1787" s="51" t="s">
        <v>1</v>
      </c>
      <c r="T1787" s="51"/>
    </row>
    <row r="1788" spans="2:20" ht="14" x14ac:dyDescent="0.3">
      <c r="B1788" s="67">
        <v>45712</v>
      </c>
      <c r="C1788" s="51">
        <v>354.2</v>
      </c>
      <c r="D1788" s="51">
        <v>349.1</v>
      </c>
      <c r="E1788" s="51">
        <v>5.0999999999999996</v>
      </c>
      <c r="F1788" s="51" t="s">
        <v>1</v>
      </c>
      <c r="T1788" s="51"/>
    </row>
    <row r="1789" spans="2:20" ht="14" x14ac:dyDescent="0.3">
      <c r="B1789" s="67">
        <v>45713</v>
      </c>
      <c r="C1789" s="51">
        <v>355.6</v>
      </c>
      <c r="D1789" s="51">
        <v>344.5</v>
      </c>
      <c r="E1789" s="51">
        <v>11.1</v>
      </c>
      <c r="F1789" s="51" t="s">
        <v>1</v>
      </c>
      <c r="T1789" s="51"/>
    </row>
    <row r="1790" spans="2:20" ht="14" x14ac:dyDescent="0.3">
      <c r="B1790" s="67">
        <v>45714</v>
      </c>
      <c r="C1790" s="51">
        <v>359.1</v>
      </c>
      <c r="D1790" s="51">
        <v>343.9</v>
      </c>
      <c r="E1790" s="51">
        <v>15.2</v>
      </c>
      <c r="F1790" s="51" t="s">
        <v>1</v>
      </c>
      <c r="T1790" s="51"/>
    </row>
    <row r="1791" spans="2:20" ht="14" x14ac:dyDescent="0.3">
      <c r="B1791" s="67">
        <v>45715</v>
      </c>
      <c r="C1791" s="51">
        <v>360</v>
      </c>
      <c r="D1791" s="51">
        <v>346.2</v>
      </c>
      <c r="E1791" s="51">
        <v>13.8</v>
      </c>
      <c r="F1791" s="51" t="s">
        <v>1</v>
      </c>
      <c r="T1791" s="51"/>
    </row>
    <row r="1792" spans="2:20" ht="14" x14ac:dyDescent="0.3">
      <c r="B1792" s="67">
        <v>45716</v>
      </c>
      <c r="C1792" s="51">
        <v>357.3</v>
      </c>
      <c r="D1792" s="51">
        <v>336.7</v>
      </c>
      <c r="E1792" s="51">
        <v>20.6</v>
      </c>
      <c r="F1792" s="51" t="s">
        <v>1</v>
      </c>
      <c r="T1792" s="51"/>
    </row>
    <row r="1793" spans="2:20" ht="14" x14ac:dyDescent="0.3">
      <c r="B1793" s="67">
        <v>45717</v>
      </c>
      <c r="C1793" s="51">
        <v>355.4</v>
      </c>
      <c r="D1793" s="51">
        <v>344.7</v>
      </c>
      <c r="E1793" s="51">
        <v>10.7</v>
      </c>
      <c r="F1793" s="51" t="s">
        <v>1</v>
      </c>
      <c r="T1793" s="51"/>
    </row>
    <row r="1794" spans="2:20" ht="14" x14ac:dyDescent="0.3">
      <c r="B1794" s="67">
        <v>45718</v>
      </c>
      <c r="C1794" s="51">
        <v>355</v>
      </c>
      <c r="D1794" s="51">
        <v>344.7</v>
      </c>
      <c r="E1794" s="51">
        <v>10.3</v>
      </c>
      <c r="F1794" s="51" t="s">
        <v>1</v>
      </c>
      <c r="T1794" s="51"/>
    </row>
    <row r="1795" spans="2:20" ht="14" x14ac:dyDescent="0.3">
      <c r="B1795" s="67">
        <v>45719</v>
      </c>
      <c r="C1795" s="51">
        <v>355.3</v>
      </c>
      <c r="D1795" s="51">
        <v>345</v>
      </c>
      <c r="E1795" s="51">
        <v>10.199999999999999</v>
      </c>
      <c r="F1795" s="51" t="s">
        <v>1</v>
      </c>
      <c r="T1795" s="51"/>
    </row>
    <row r="1796" spans="2:20" ht="14" x14ac:dyDescent="0.3">
      <c r="B1796" s="67">
        <v>45720</v>
      </c>
      <c r="C1796" s="51">
        <v>356.4</v>
      </c>
      <c r="D1796" s="51">
        <v>344</v>
      </c>
      <c r="E1796" s="51">
        <v>12.4</v>
      </c>
      <c r="F1796" s="51" t="s">
        <v>1</v>
      </c>
      <c r="T1796" s="51"/>
    </row>
    <row r="1797" spans="2:20" ht="14" x14ac:dyDescent="0.3">
      <c r="B1797" s="67">
        <v>45721</v>
      </c>
      <c r="C1797" s="51">
        <v>356.5</v>
      </c>
      <c r="D1797" s="51">
        <v>349.4</v>
      </c>
      <c r="E1797" s="51">
        <v>7.1</v>
      </c>
      <c r="F1797" s="51" t="s">
        <v>1</v>
      </c>
      <c r="T1797" s="51"/>
    </row>
    <row r="1798" spans="2:20" ht="14" x14ac:dyDescent="0.3">
      <c r="B1798" s="67">
        <v>45722</v>
      </c>
      <c r="C1798" s="51">
        <v>357.3</v>
      </c>
      <c r="D1798" s="51">
        <v>340.7</v>
      </c>
      <c r="E1798" s="51">
        <v>16.5</v>
      </c>
      <c r="F1798" s="51" t="s">
        <v>1</v>
      </c>
      <c r="T1798" s="51"/>
    </row>
    <row r="1799" spans="2:20" ht="14" x14ac:dyDescent="0.3">
      <c r="B1799" s="67">
        <v>45723</v>
      </c>
      <c r="C1799" s="51">
        <v>362.2</v>
      </c>
      <c r="D1799" s="51">
        <v>344.1</v>
      </c>
      <c r="E1799" s="51">
        <v>18.100000000000001</v>
      </c>
      <c r="F1799" s="51" t="s">
        <v>1</v>
      </c>
      <c r="T1799" s="51"/>
    </row>
    <row r="1800" spans="2:20" ht="14" x14ac:dyDescent="0.3">
      <c r="B1800" s="67">
        <v>45724</v>
      </c>
      <c r="C1800" s="51">
        <v>363.6</v>
      </c>
      <c r="D1800" s="51">
        <v>356.6</v>
      </c>
      <c r="E1800" s="51">
        <v>7</v>
      </c>
      <c r="F1800" s="51" t="s">
        <v>1</v>
      </c>
      <c r="T1800" s="51"/>
    </row>
    <row r="1801" spans="2:20" ht="14" x14ac:dyDescent="0.3">
      <c r="B1801" s="67">
        <v>45725</v>
      </c>
      <c r="C1801" s="51">
        <v>363.1</v>
      </c>
      <c r="D1801" s="51">
        <v>353.2</v>
      </c>
      <c r="E1801" s="51">
        <v>9.8000000000000007</v>
      </c>
      <c r="F1801" s="51" t="s">
        <v>1</v>
      </c>
      <c r="T1801" s="51"/>
    </row>
    <row r="1802" spans="2:20" ht="14" x14ac:dyDescent="0.3">
      <c r="B1802" s="67">
        <v>45726</v>
      </c>
      <c r="C1802" s="51">
        <v>356.9</v>
      </c>
      <c r="D1802" s="51">
        <v>344.5</v>
      </c>
      <c r="E1802" s="51">
        <v>12.3</v>
      </c>
      <c r="F1802" s="51" t="s">
        <v>1</v>
      </c>
      <c r="T1802" s="51"/>
    </row>
    <row r="1803" spans="2:20" ht="14" x14ac:dyDescent="0.3">
      <c r="B1803" s="67">
        <v>45727</v>
      </c>
      <c r="C1803" s="51">
        <v>356.3</v>
      </c>
      <c r="D1803" s="51">
        <v>339.8</v>
      </c>
      <c r="E1803" s="51">
        <v>16.5</v>
      </c>
      <c r="F1803" s="51" t="s">
        <v>1</v>
      </c>
      <c r="T1803" s="51"/>
    </row>
    <row r="1804" spans="2:20" ht="14" x14ac:dyDescent="0.3">
      <c r="B1804" s="67">
        <v>45728</v>
      </c>
      <c r="C1804" s="51">
        <v>353.4</v>
      </c>
      <c r="D1804" s="51">
        <v>339.5</v>
      </c>
      <c r="E1804" s="51">
        <v>13.9</v>
      </c>
      <c r="F1804" s="51" t="s">
        <v>1</v>
      </c>
      <c r="T1804" s="51"/>
    </row>
    <row r="1805" spans="2:20" ht="14" x14ac:dyDescent="0.3">
      <c r="B1805" s="67">
        <v>45729</v>
      </c>
      <c r="C1805" s="51">
        <v>358.1</v>
      </c>
      <c r="D1805" s="51">
        <v>346.6</v>
      </c>
      <c r="E1805" s="51">
        <v>11.5</v>
      </c>
      <c r="F1805" s="51" t="s">
        <v>1</v>
      </c>
      <c r="T1805" s="51"/>
    </row>
    <row r="1806" spans="2:20" ht="14" x14ac:dyDescent="0.3">
      <c r="B1806" s="67">
        <v>45730</v>
      </c>
      <c r="C1806" s="51">
        <v>360.3</v>
      </c>
      <c r="D1806" s="51">
        <v>345.8</v>
      </c>
      <c r="E1806" s="51">
        <v>14.5</v>
      </c>
      <c r="F1806" s="51" t="s">
        <v>1</v>
      </c>
      <c r="T1806" s="51"/>
    </row>
    <row r="1807" spans="2:20" ht="14" x14ac:dyDescent="0.3">
      <c r="B1807" s="67">
        <v>45731</v>
      </c>
      <c r="C1807" s="51">
        <v>359.3</v>
      </c>
      <c r="D1807" s="51">
        <v>347.1</v>
      </c>
      <c r="E1807" s="51">
        <v>12.2</v>
      </c>
      <c r="F1807" s="51" t="s">
        <v>1</v>
      </c>
      <c r="T1807" s="51"/>
    </row>
    <row r="1808" spans="2:20" ht="14" x14ac:dyDescent="0.3">
      <c r="B1808" s="67">
        <v>45732</v>
      </c>
      <c r="C1808" s="51">
        <v>361.6</v>
      </c>
      <c r="D1808" s="51">
        <v>348.7</v>
      </c>
      <c r="E1808" s="51">
        <v>12.9</v>
      </c>
      <c r="F1808" s="51" t="s">
        <v>1</v>
      </c>
      <c r="T1808" s="51"/>
    </row>
    <row r="1809" spans="2:20" ht="14" x14ac:dyDescent="0.3">
      <c r="B1809" s="67">
        <v>45733</v>
      </c>
      <c r="C1809" s="51">
        <v>361.2</v>
      </c>
      <c r="D1809" s="51">
        <v>338.3</v>
      </c>
      <c r="E1809" s="51">
        <v>22.9</v>
      </c>
      <c r="F1809" s="51" t="s">
        <v>1</v>
      </c>
      <c r="T1809" s="51"/>
    </row>
    <row r="1810" spans="2:20" ht="14" x14ac:dyDescent="0.3">
      <c r="B1810" s="67">
        <v>45734</v>
      </c>
      <c r="C1810" s="51">
        <v>360.1</v>
      </c>
      <c r="D1810" s="51">
        <v>350.4</v>
      </c>
      <c r="E1810" s="51">
        <v>9.6999999999999993</v>
      </c>
      <c r="F1810" s="51" t="s">
        <v>1</v>
      </c>
      <c r="T1810" s="51"/>
    </row>
    <row r="1811" spans="2:20" ht="14" x14ac:dyDescent="0.3">
      <c r="B1811" s="67">
        <v>45735</v>
      </c>
      <c r="C1811" s="51">
        <v>360.6</v>
      </c>
      <c r="D1811" s="51">
        <v>342.8</v>
      </c>
      <c r="E1811" s="51">
        <v>17.899999999999999</v>
      </c>
      <c r="F1811" s="51" t="s">
        <v>1</v>
      </c>
      <c r="T1811" s="51"/>
    </row>
    <row r="1812" spans="2:20" ht="14" x14ac:dyDescent="0.3">
      <c r="B1812" s="67">
        <v>45736</v>
      </c>
      <c r="C1812" s="51">
        <v>355.1</v>
      </c>
      <c r="D1812" s="51">
        <v>344.7</v>
      </c>
      <c r="E1812" s="51">
        <v>10.4</v>
      </c>
      <c r="F1812" s="51" t="s">
        <v>1</v>
      </c>
      <c r="T1812" s="51"/>
    </row>
    <row r="1813" spans="2:20" ht="14" x14ac:dyDescent="0.3">
      <c r="B1813" s="67">
        <v>45737</v>
      </c>
      <c r="C1813" s="51">
        <v>355.5</v>
      </c>
      <c r="D1813" s="51">
        <v>339.6</v>
      </c>
      <c r="E1813" s="51">
        <v>15.9</v>
      </c>
      <c r="F1813" s="51" t="s">
        <v>1</v>
      </c>
      <c r="T1813" s="51"/>
    </row>
    <row r="1814" spans="2:20" ht="14" x14ac:dyDescent="0.3">
      <c r="B1814" s="67">
        <v>45738</v>
      </c>
      <c r="C1814" s="51">
        <v>352.5</v>
      </c>
      <c r="D1814" s="51">
        <v>342.9</v>
      </c>
      <c r="E1814" s="51">
        <v>9.5</v>
      </c>
      <c r="F1814" s="51" t="s">
        <v>1</v>
      </c>
      <c r="T1814" s="51"/>
    </row>
    <row r="1815" spans="2:20" ht="14" x14ac:dyDescent="0.3">
      <c r="B1815" s="67">
        <v>45739</v>
      </c>
      <c r="C1815" s="51">
        <v>358.3</v>
      </c>
      <c r="D1815" s="51">
        <v>348.6</v>
      </c>
      <c r="E1815" s="51">
        <v>9.6</v>
      </c>
      <c r="F1815" s="51" t="s">
        <v>1</v>
      </c>
      <c r="T1815" s="51"/>
    </row>
    <row r="1816" spans="2:20" ht="14" x14ac:dyDescent="0.3">
      <c r="B1816" s="67">
        <v>45740</v>
      </c>
      <c r="C1816" s="51">
        <v>355.1</v>
      </c>
      <c r="D1816" s="51">
        <v>345.2</v>
      </c>
      <c r="E1816" s="51">
        <v>9.9</v>
      </c>
      <c r="F1816" s="51" t="s">
        <v>1</v>
      </c>
      <c r="T1816" s="51"/>
    </row>
    <row r="1817" spans="2:20" ht="14" x14ac:dyDescent="0.3">
      <c r="B1817" s="67">
        <v>45741</v>
      </c>
      <c r="C1817" s="51">
        <v>357.9</v>
      </c>
      <c r="D1817" s="51">
        <v>352.6</v>
      </c>
      <c r="E1817" s="51">
        <v>5.2</v>
      </c>
      <c r="F1817" s="51" t="s">
        <v>1</v>
      </c>
      <c r="T1817" s="51"/>
    </row>
    <row r="1818" spans="2:20" ht="14" x14ac:dyDescent="0.3">
      <c r="B1818" s="67">
        <v>45742</v>
      </c>
      <c r="C1818" s="51">
        <v>359.3</v>
      </c>
      <c r="D1818" s="51">
        <v>351.4</v>
      </c>
      <c r="E1818" s="51">
        <v>7.9</v>
      </c>
      <c r="F1818" s="51" t="s">
        <v>1</v>
      </c>
      <c r="T1818" s="51"/>
    </row>
    <row r="1819" spans="2:20" ht="14" x14ac:dyDescent="0.3">
      <c r="B1819" s="67">
        <v>45743</v>
      </c>
      <c r="C1819" s="51">
        <v>357.2</v>
      </c>
      <c r="D1819" s="51">
        <v>351.1</v>
      </c>
      <c r="E1819" s="51">
        <v>6.2</v>
      </c>
      <c r="F1819" s="51" t="s">
        <v>1</v>
      </c>
      <c r="T1819" s="51"/>
    </row>
    <row r="1820" spans="2:20" ht="14" x14ac:dyDescent="0.3">
      <c r="B1820" s="67">
        <v>45744</v>
      </c>
      <c r="C1820" s="51">
        <v>354.9</v>
      </c>
      <c r="D1820" s="51">
        <v>345.9</v>
      </c>
      <c r="E1820" s="51">
        <v>9.1</v>
      </c>
      <c r="F1820" s="51" t="s">
        <v>1</v>
      </c>
      <c r="T1820" s="51"/>
    </row>
    <row r="1821" spans="2:20" ht="14" x14ac:dyDescent="0.3">
      <c r="B1821" s="67">
        <v>45745</v>
      </c>
      <c r="C1821" s="51">
        <v>357</v>
      </c>
      <c r="D1821" s="51">
        <v>343.6</v>
      </c>
      <c r="E1821" s="51">
        <v>13.4</v>
      </c>
      <c r="F1821" s="51" t="s">
        <v>1</v>
      </c>
      <c r="T1821" s="51"/>
    </row>
    <row r="1822" spans="2:20" ht="14" x14ac:dyDescent="0.3">
      <c r="B1822" s="67">
        <v>45746</v>
      </c>
      <c r="C1822" s="51">
        <v>354.3</v>
      </c>
      <c r="D1822" s="51">
        <v>348.5</v>
      </c>
      <c r="E1822" s="51">
        <v>5.8</v>
      </c>
      <c r="F1822" s="51" t="s">
        <v>1</v>
      </c>
      <c r="T1822" s="51"/>
    </row>
    <row r="1823" spans="2:20" ht="14" x14ac:dyDescent="0.3">
      <c r="B1823" s="67">
        <v>45747</v>
      </c>
      <c r="C1823" s="51">
        <v>356.1</v>
      </c>
      <c r="D1823" s="51">
        <v>346.9</v>
      </c>
      <c r="E1823" s="51">
        <v>9.1999999999999993</v>
      </c>
      <c r="F1823" s="51" t="s">
        <v>1</v>
      </c>
      <c r="T1823" s="51"/>
    </row>
    <row r="1824" spans="2:20" ht="14" x14ac:dyDescent="0.3">
      <c r="B1824" s="68">
        <v>45931</v>
      </c>
      <c r="C1824">
        <v>332.4</v>
      </c>
      <c r="D1824">
        <v>320.5</v>
      </c>
      <c r="E1824">
        <v>11.9</v>
      </c>
      <c r="F1824" s="51" t="s">
        <v>5</v>
      </c>
      <c r="T1824" s="51"/>
    </row>
    <row r="1825" spans="2:20" ht="14" x14ac:dyDescent="0.3">
      <c r="B1825" s="68">
        <v>45932</v>
      </c>
      <c r="C1825">
        <v>333</v>
      </c>
      <c r="D1825">
        <v>320.60000000000002</v>
      </c>
      <c r="E1825">
        <v>12.4</v>
      </c>
      <c r="F1825" s="51" t="s">
        <v>5</v>
      </c>
      <c r="T1825" s="51"/>
    </row>
    <row r="1826" spans="2:20" ht="14" x14ac:dyDescent="0.3">
      <c r="B1826" s="68">
        <v>45933</v>
      </c>
      <c r="C1826">
        <v>337</v>
      </c>
      <c r="D1826">
        <v>320.60000000000002</v>
      </c>
      <c r="E1826">
        <v>16.399999999999999</v>
      </c>
      <c r="F1826" s="51" t="s">
        <v>5</v>
      </c>
      <c r="T1826" s="51"/>
    </row>
    <row r="1827" spans="2:20" ht="14" x14ac:dyDescent="0.3">
      <c r="B1827" s="68">
        <v>45934</v>
      </c>
      <c r="C1827">
        <v>339.7</v>
      </c>
      <c r="D1827">
        <v>322</v>
      </c>
      <c r="E1827">
        <v>17.7</v>
      </c>
      <c r="F1827" s="51" t="s">
        <v>5</v>
      </c>
      <c r="T1827" s="51"/>
    </row>
    <row r="1828" spans="2:20" ht="14" x14ac:dyDescent="0.3">
      <c r="B1828" s="68">
        <v>45935</v>
      </c>
      <c r="C1828">
        <v>342.6</v>
      </c>
      <c r="D1828">
        <v>326.3</v>
      </c>
      <c r="E1828">
        <v>16.3</v>
      </c>
      <c r="F1828" s="51" t="s">
        <v>5</v>
      </c>
      <c r="T1828" s="51"/>
    </row>
    <row r="1829" spans="2:20" ht="14" x14ac:dyDescent="0.3">
      <c r="B1829" s="68">
        <v>45936</v>
      </c>
      <c r="C1829">
        <v>343.3</v>
      </c>
      <c r="D1829">
        <v>328.1</v>
      </c>
      <c r="E1829">
        <v>15.2</v>
      </c>
      <c r="F1829" s="51" t="s">
        <v>5</v>
      </c>
      <c r="T1829" s="51"/>
    </row>
    <row r="1830" spans="2:20" ht="14" x14ac:dyDescent="0.3">
      <c r="B1830" s="68">
        <v>45937</v>
      </c>
      <c r="C1830">
        <v>345.1</v>
      </c>
      <c r="D1830">
        <v>336</v>
      </c>
      <c r="E1830">
        <v>9.1</v>
      </c>
      <c r="F1830" s="51" t="s">
        <v>5</v>
      </c>
      <c r="T1830" s="51"/>
    </row>
    <row r="1831" spans="2:20" ht="14" x14ac:dyDescent="0.3">
      <c r="B1831" s="68">
        <v>45938</v>
      </c>
      <c r="C1831">
        <v>344.5</v>
      </c>
      <c r="D1831">
        <v>327.39999999999998</v>
      </c>
      <c r="E1831">
        <v>17.2</v>
      </c>
      <c r="F1831" s="51" t="s">
        <v>5</v>
      </c>
      <c r="T1831" s="51"/>
    </row>
    <row r="1832" spans="2:20" ht="14" x14ac:dyDescent="0.3">
      <c r="B1832" s="68">
        <v>45939</v>
      </c>
      <c r="C1832">
        <v>344.9</v>
      </c>
      <c r="D1832">
        <v>330.5</v>
      </c>
      <c r="E1832">
        <v>14.5</v>
      </c>
      <c r="F1832" s="51" t="s">
        <v>5</v>
      </c>
      <c r="T1832" s="51"/>
    </row>
    <row r="1833" spans="2:20" ht="14" x14ac:dyDescent="0.3">
      <c r="B1833" s="68">
        <v>45940</v>
      </c>
      <c r="C1833">
        <v>345.6</v>
      </c>
      <c r="D1833">
        <v>336.4</v>
      </c>
      <c r="E1833">
        <v>9.3000000000000007</v>
      </c>
      <c r="F1833" s="51" t="s">
        <v>5</v>
      </c>
      <c r="T1833" s="51"/>
    </row>
    <row r="1834" spans="2:20" ht="14" x14ac:dyDescent="0.3">
      <c r="B1834" s="68">
        <v>45941</v>
      </c>
      <c r="C1834">
        <v>346.7</v>
      </c>
      <c r="D1834">
        <v>341.5</v>
      </c>
      <c r="E1834">
        <v>5.2</v>
      </c>
      <c r="F1834" s="51" t="s">
        <v>5</v>
      </c>
      <c r="T1834" s="51"/>
    </row>
    <row r="1835" spans="2:20" ht="14" x14ac:dyDescent="0.3">
      <c r="B1835" s="68">
        <v>45942</v>
      </c>
      <c r="C1835">
        <v>347.7</v>
      </c>
      <c r="D1835">
        <v>337.4</v>
      </c>
      <c r="E1835">
        <v>10.3</v>
      </c>
      <c r="F1835" s="51" t="s">
        <v>5</v>
      </c>
      <c r="T1835" s="51"/>
    </row>
    <row r="1836" spans="2:20" ht="14" x14ac:dyDescent="0.3">
      <c r="B1836" s="68">
        <v>45943</v>
      </c>
      <c r="C1836">
        <v>348.5</v>
      </c>
      <c r="D1836">
        <v>342.1</v>
      </c>
      <c r="E1836">
        <v>6.4</v>
      </c>
      <c r="F1836" s="51" t="s">
        <v>5</v>
      </c>
      <c r="T1836" s="51"/>
    </row>
    <row r="1837" spans="2:20" ht="14" x14ac:dyDescent="0.3">
      <c r="B1837" s="68">
        <v>45944</v>
      </c>
      <c r="C1837">
        <v>349.2</v>
      </c>
      <c r="D1837">
        <v>342.3</v>
      </c>
      <c r="E1837">
        <v>6.9</v>
      </c>
      <c r="F1837" s="51" t="s">
        <v>5</v>
      </c>
      <c r="T1837" s="51"/>
    </row>
    <row r="1838" spans="2:20" ht="14" x14ac:dyDescent="0.3">
      <c r="B1838" s="68">
        <v>45945</v>
      </c>
      <c r="C1838">
        <v>352.8</v>
      </c>
      <c r="D1838">
        <v>337.3</v>
      </c>
      <c r="E1838">
        <v>15.5</v>
      </c>
      <c r="F1838" s="51" t="s">
        <v>5</v>
      </c>
      <c r="T1838" s="51"/>
    </row>
    <row r="1839" spans="2:20" ht="14" x14ac:dyDescent="0.3">
      <c r="B1839" s="68">
        <v>45946</v>
      </c>
      <c r="C1839">
        <v>353.5</v>
      </c>
      <c r="D1839">
        <v>340.7</v>
      </c>
      <c r="E1839">
        <v>12.8</v>
      </c>
      <c r="F1839" s="51" t="s">
        <v>5</v>
      </c>
      <c r="T1839" s="51"/>
    </row>
    <row r="1840" spans="2:20" ht="14" x14ac:dyDescent="0.3">
      <c r="B1840" s="68">
        <v>45947</v>
      </c>
      <c r="C1840">
        <v>353.8</v>
      </c>
      <c r="D1840">
        <v>344.4</v>
      </c>
      <c r="E1840">
        <v>9.3000000000000007</v>
      </c>
      <c r="F1840" s="51" t="s">
        <v>5</v>
      </c>
      <c r="T1840" s="51"/>
    </row>
    <row r="1841" spans="2:20" ht="14" x14ac:dyDescent="0.3">
      <c r="B1841" s="68">
        <v>45948</v>
      </c>
      <c r="C1841">
        <v>354.2</v>
      </c>
      <c r="D1841">
        <v>344.6</v>
      </c>
      <c r="E1841">
        <v>9.6</v>
      </c>
      <c r="F1841" s="51" t="s">
        <v>5</v>
      </c>
      <c r="T1841" s="51"/>
    </row>
    <row r="1842" spans="2:20" ht="14" x14ac:dyDescent="0.3">
      <c r="B1842" s="68">
        <v>45949</v>
      </c>
      <c r="C1842">
        <v>356.8</v>
      </c>
      <c r="D1842">
        <v>344.7</v>
      </c>
      <c r="E1842">
        <v>12.1</v>
      </c>
      <c r="F1842" s="51" t="s">
        <v>5</v>
      </c>
      <c r="T1842" s="51"/>
    </row>
    <row r="1843" spans="2:20" ht="14" x14ac:dyDescent="0.3">
      <c r="B1843" s="68">
        <v>45950</v>
      </c>
      <c r="C1843">
        <v>359.4</v>
      </c>
      <c r="D1843">
        <v>350.1</v>
      </c>
      <c r="E1843">
        <v>9.4</v>
      </c>
      <c r="F1843" s="51" t="s">
        <v>5</v>
      </c>
      <c r="T1843" s="51"/>
    </row>
    <row r="1844" spans="2:20" ht="14" x14ac:dyDescent="0.3">
      <c r="B1844" s="68">
        <v>45951</v>
      </c>
      <c r="C1844">
        <v>363.5</v>
      </c>
      <c r="D1844">
        <v>352.7</v>
      </c>
      <c r="E1844">
        <v>10.7</v>
      </c>
      <c r="F1844" s="51" t="s">
        <v>5</v>
      </c>
      <c r="T1844" s="51"/>
    </row>
    <row r="1845" spans="2:20" ht="14" x14ac:dyDescent="0.3">
      <c r="B1845" s="68">
        <v>45952</v>
      </c>
      <c r="C1845">
        <v>355.8</v>
      </c>
      <c r="D1845">
        <v>337.9</v>
      </c>
      <c r="E1845">
        <v>17.8</v>
      </c>
      <c r="F1845" s="51" t="s">
        <v>5</v>
      </c>
      <c r="T1845" s="51"/>
    </row>
    <row r="1846" spans="2:20" ht="14" x14ac:dyDescent="0.3">
      <c r="B1846" s="68">
        <v>45953</v>
      </c>
      <c r="C1846">
        <v>355</v>
      </c>
      <c r="D1846">
        <v>349.8</v>
      </c>
      <c r="E1846">
        <v>5.2</v>
      </c>
      <c r="F1846" s="51" t="s">
        <v>5</v>
      </c>
      <c r="T1846" s="51"/>
    </row>
    <row r="1847" spans="2:20" ht="14" x14ac:dyDescent="0.3">
      <c r="B1847" s="68">
        <v>45954</v>
      </c>
      <c r="C1847">
        <v>354.4</v>
      </c>
      <c r="D1847">
        <v>342.6</v>
      </c>
      <c r="E1847">
        <v>11.8</v>
      </c>
      <c r="F1847" s="51" t="s">
        <v>5</v>
      </c>
      <c r="T1847" s="51"/>
    </row>
    <row r="1848" spans="2:20" ht="14" x14ac:dyDescent="0.3">
      <c r="B1848" s="68">
        <v>45955</v>
      </c>
      <c r="C1848">
        <v>356.5</v>
      </c>
      <c r="D1848">
        <v>350.8</v>
      </c>
      <c r="E1848">
        <v>5.7</v>
      </c>
      <c r="F1848" s="51" t="s">
        <v>5</v>
      </c>
      <c r="T1848" s="51"/>
    </row>
    <row r="1849" spans="2:20" ht="14" x14ac:dyDescent="0.3">
      <c r="B1849" s="68">
        <v>45956</v>
      </c>
      <c r="C1849">
        <v>353.7</v>
      </c>
      <c r="D1849">
        <v>341.3</v>
      </c>
      <c r="E1849">
        <v>12.4</v>
      </c>
      <c r="F1849" s="51" t="s">
        <v>5</v>
      </c>
      <c r="T1849" s="51"/>
    </row>
    <row r="1850" spans="2:20" ht="14" x14ac:dyDescent="0.3">
      <c r="B1850" s="68">
        <v>45957</v>
      </c>
      <c r="C1850">
        <v>357.6</v>
      </c>
      <c r="D1850">
        <v>350.8</v>
      </c>
      <c r="E1850">
        <v>6.8</v>
      </c>
      <c r="F1850" s="51" t="s">
        <v>5</v>
      </c>
      <c r="T1850" s="51"/>
    </row>
    <row r="1851" spans="2:20" ht="14" x14ac:dyDescent="0.3">
      <c r="B1851" s="68">
        <v>45958</v>
      </c>
      <c r="C1851">
        <v>360.5</v>
      </c>
      <c r="D1851">
        <v>352.6</v>
      </c>
      <c r="E1851">
        <v>8</v>
      </c>
      <c r="F1851" s="51" t="s">
        <v>5</v>
      </c>
      <c r="T1851" s="51"/>
    </row>
    <row r="1852" spans="2:20" ht="14" x14ac:dyDescent="0.3">
      <c r="B1852" s="68">
        <v>45959</v>
      </c>
      <c r="C1852">
        <v>357</v>
      </c>
      <c r="D1852">
        <v>350.8</v>
      </c>
      <c r="E1852">
        <v>6.2</v>
      </c>
      <c r="F1852" s="51" t="s">
        <v>5</v>
      </c>
      <c r="T1852" s="51"/>
    </row>
    <row r="1853" spans="2:20" ht="14" x14ac:dyDescent="0.3">
      <c r="B1853" s="68">
        <v>45960</v>
      </c>
      <c r="C1853">
        <v>358.7</v>
      </c>
      <c r="D1853">
        <v>333.6</v>
      </c>
      <c r="E1853">
        <v>25.1</v>
      </c>
      <c r="F1853" s="51" t="s">
        <v>5</v>
      </c>
      <c r="T1853" s="51"/>
    </row>
    <row r="1854" spans="2:20" ht="14" x14ac:dyDescent="0.3">
      <c r="B1854" s="68">
        <v>45961</v>
      </c>
      <c r="C1854">
        <v>349.7</v>
      </c>
      <c r="D1854">
        <v>341.4</v>
      </c>
      <c r="E1854">
        <v>8.1999999999999993</v>
      </c>
      <c r="F1854" s="51" t="s">
        <v>5</v>
      </c>
      <c r="T1854" s="51"/>
    </row>
    <row r="1855" spans="2:20" ht="14" x14ac:dyDescent="0.3">
      <c r="B1855" s="68">
        <v>45962</v>
      </c>
      <c r="C1855">
        <v>349.1</v>
      </c>
      <c r="D1855">
        <v>337.6</v>
      </c>
      <c r="E1855">
        <v>11.5</v>
      </c>
      <c r="F1855" s="51" t="s">
        <v>5</v>
      </c>
      <c r="T1855" s="51"/>
    </row>
    <row r="1856" spans="2:20" ht="14" x14ac:dyDescent="0.3">
      <c r="B1856" s="68">
        <v>45963</v>
      </c>
      <c r="C1856">
        <v>352.7</v>
      </c>
      <c r="D1856">
        <v>347.5</v>
      </c>
      <c r="E1856">
        <v>5.2</v>
      </c>
      <c r="F1856" s="51" t="s">
        <v>5</v>
      </c>
      <c r="T1856" s="51"/>
    </row>
    <row r="1857" spans="2:20" ht="14" x14ac:dyDescent="0.3">
      <c r="B1857" s="68">
        <v>45964</v>
      </c>
      <c r="C1857">
        <v>348.4</v>
      </c>
      <c r="D1857">
        <v>331.1</v>
      </c>
      <c r="E1857">
        <v>17.2</v>
      </c>
      <c r="F1857" s="51" t="s">
        <v>5</v>
      </c>
      <c r="T1857" s="51"/>
    </row>
    <row r="1858" spans="2:20" ht="14" x14ac:dyDescent="0.3">
      <c r="B1858" s="68">
        <v>45965</v>
      </c>
      <c r="C1858">
        <v>346.3</v>
      </c>
      <c r="D1858">
        <v>335.4</v>
      </c>
      <c r="E1858">
        <v>10.9</v>
      </c>
      <c r="F1858" s="51" t="s">
        <v>5</v>
      </c>
      <c r="T1858" s="51"/>
    </row>
    <row r="1859" spans="2:20" ht="14" x14ac:dyDescent="0.3">
      <c r="B1859" s="68">
        <v>45966</v>
      </c>
      <c r="C1859">
        <v>350.8</v>
      </c>
      <c r="D1859">
        <v>342.2</v>
      </c>
      <c r="E1859">
        <v>8.6</v>
      </c>
      <c r="F1859" s="51" t="s">
        <v>5</v>
      </c>
      <c r="T1859" s="51"/>
    </row>
    <row r="1860" spans="2:20" ht="14" x14ac:dyDescent="0.3">
      <c r="B1860" s="68">
        <v>45967</v>
      </c>
      <c r="C1860">
        <v>354.5</v>
      </c>
      <c r="D1860">
        <v>347.5</v>
      </c>
      <c r="E1860">
        <v>6.9</v>
      </c>
      <c r="F1860" s="51" t="s">
        <v>5</v>
      </c>
      <c r="T1860" s="51"/>
    </row>
    <row r="1861" spans="2:20" ht="14" x14ac:dyDescent="0.3">
      <c r="B1861" s="68">
        <v>45968</v>
      </c>
      <c r="C1861">
        <v>356.7</v>
      </c>
      <c r="D1861">
        <v>342.5</v>
      </c>
      <c r="E1861">
        <v>14.2</v>
      </c>
      <c r="F1861" s="51" t="s">
        <v>5</v>
      </c>
      <c r="T1861" s="51"/>
    </row>
    <row r="1862" spans="2:20" ht="14" x14ac:dyDescent="0.3">
      <c r="B1862" s="68">
        <v>45969</v>
      </c>
      <c r="C1862">
        <v>361.5</v>
      </c>
      <c r="D1862">
        <v>356</v>
      </c>
      <c r="E1862">
        <v>5.5</v>
      </c>
      <c r="F1862" s="51" t="s">
        <v>5</v>
      </c>
      <c r="T1862" s="51"/>
    </row>
    <row r="1863" spans="2:20" ht="14" x14ac:dyDescent="0.3">
      <c r="B1863" s="68">
        <v>45970</v>
      </c>
      <c r="C1863">
        <v>363</v>
      </c>
      <c r="D1863">
        <v>348.7</v>
      </c>
      <c r="E1863">
        <v>14.3</v>
      </c>
      <c r="F1863" s="51" t="s">
        <v>5</v>
      </c>
      <c r="T1863" s="51"/>
    </row>
    <row r="1864" spans="2:20" ht="14" x14ac:dyDescent="0.3">
      <c r="B1864" s="68">
        <v>45971</v>
      </c>
      <c r="C1864">
        <v>363.1</v>
      </c>
      <c r="D1864">
        <v>353.3</v>
      </c>
      <c r="E1864">
        <v>9.6999999999999993</v>
      </c>
      <c r="F1864" s="51" t="s">
        <v>5</v>
      </c>
      <c r="T1864" s="51"/>
    </row>
    <row r="1865" spans="2:20" ht="14" x14ac:dyDescent="0.3">
      <c r="B1865" s="68">
        <v>45972</v>
      </c>
      <c r="C1865">
        <v>366.8</v>
      </c>
      <c r="D1865">
        <v>351.6</v>
      </c>
      <c r="E1865">
        <v>15.2</v>
      </c>
      <c r="F1865" s="51" t="s">
        <v>5</v>
      </c>
      <c r="T1865" s="51"/>
    </row>
    <row r="1866" spans="2:20" ht="14" x14ac:dyDescent="0.3">
      <c r="B1866" s="68">
        <v>45973</v>
      </c>
      <c r="C1866">
        <v>363.6</v>
      </c>
      <c r="D1866">
        <v>345.7</v>
      </c>
      <c r="E1866">
        <v>17.8</v>
      </c>
      <c r="F1866" s="51" t="s">
        <v>5</v>
      </c>
      <c r="T1866" s="51"/>
    </row>
    <row r="1867" spans="2:20" ht="14" x14ac:dyDescent="0.3">
      <c r="B1867" s="68">
        <v>45974</v>
      </c>
      <c r="C1867">
        <v>361.5</v>
      </c>
      <c r="D1867">
        <v>344.6</v>
      </c>
      <c r="E1867">
        <v>16.899999999999999</v>
      </c>
      <c r="F1867" s="51" t="s">
        <v>5</v>
      </c>
      <c r="T1867" s="51"/>
    </row>
    <row r="1868" spans="2:20" ht="14" x14ac:dyDescent="0.3">
      <c r="B1868" s="68">
        <v>45975</v>
      </c>
      <c r="C1868">
        <v>360.7</v>
      </c>
      <c r="D1868">
        <v>344.1</v>
      </c>
      <c r="E1868">
        <v>16.600000000000001</v>
      </c>
      <c r="F1868" s="51" t="s">
        <v>5</v>
      </c>
      <c r="T1868" s="51"/>
    </row>
    <row r="1869" spans="2:20" ht="14" x14ac:dyDescent="0.3">
      <c r="B1869" s="68">
        <v>45976</v>
      </c>
      <c r="C1869">
        <v>361.3</v>
      </c>
      <c r="D1869">
        <v>351.3</v>
      </c>
      <c r="E1869">
        <v>9.9</v>
      </c>
      <c r="F1869" s="51" t="s">
        <v>5</v>
      </c>
      <c r="T1869" s="51"/>
    </row>
    <row r="1870" spans="2:20" ht="14" x14ac:dyDescent="0.3">
      <c r="B1870" s="68">
        <v>45977</v>
      </c>
      <c r="C1870">
        <v>362.3</v>
      </c>
      <c r="D1870">
        <v>347.3</v>
      </c>
      <c r="E1870">
        <v>14.9</v>
      </c>
      <c r="F1870" s="51" t="s">
        <v>5</v>
      </c>
      <c r="T1870" s="51"/>
    </row>
    <row r="1871" spans="2:20" ht="14" x14ac:dyDescent="0.3">
      <c r="B1871" s="68">
        <v>45978</v>
      </c>
      <c r="C1871">
        <v>361.5</v>
      </c>
      <c r="D1871">
        <v>343.3</v>
      </c>
      <c r="E1871">
        <v>18.2</v>
      </c>
      <c r="F1871" s="51" t="s">
        <v>5</v>
      </c>
      <c r="T1871" s="51"/>
    </row>
    <row r="1872" spans="2:20" ht="14" x14ac:dyDescent="0.3">
      <c r="B1872" s="68">
        <v>45979</v>
      </c>
      <c r="C1872">
        <v>358.6</v>
      </c>
      <c r="D1872">
        <v>331.5</v>
      </c>
      <c r="E1872">
        <v>27.1</v>
      </c>
      <c r="F1872" s="51" t="s">
        <v>5</v>
      </c>
      <c r="T1872" s="51"/>
    </row>
    <row r="1873" spans="2:20" ht="14" x14ac:dyDescent="0.3">
      <c r="B1873" s="68">
        <v>45980</v>
      </c>
      <c r="C1873">
        <v>356.5</v>
      </c>
      <c r="D1873">
        <v>333.2</v>
      </c>
      <c r="E1873">
        <v>23.3</v>
      </c>
      <c r="F1873" s="51" t="s">
        <v>5</v>
      </c>
      <c r="T1873" s="51"/>
    </row>
    <row r="1874" spans="2:20" ht="14" x14ac:dyDescent="0.3">
      <c r="B1874" s="68">
        <v>45981</v>
      </c>
      <c r="C1874">
        <v>355.4</v>
      </c>
      <c r="D1874">
        <v>336.5</v>
      </c>
      <c r="E1874">
        <v>19</v>
      </c>
      <c r="F1874" s="51" t="s">
        <v>5</v>
      </c>
      <c r="T1874" s="51"/>
    </row>
    <row r="1875" spans="2:20" ht="14" x14ac:dyDescent="0.3">
      <c r="B1875" s="68">
        <v>45982</v>
      </c>
      <c r="C1875">
        <v>355.5</v>
      </c>
      <c r="D1875">
        <v>335.1</v>
      </c>
      <c r="E1875">
        <v>20.399999999999999</v>
      </c>
      <c r="F1875" s="51" t="s">
        <v>5</v>
      </c>
      <c r="T1875" s="51"/>
    </row>
    <row r="1876" spans="2:20" ht="14" x14ac:dyDescent="0.3">
      <c r="B1876" s="68">
        <v>45983</v>
      </c>
      <c r="C1876">
        <v>357.3</v>
      </c>
      <c r="D1876">
        <v>338.4</v>
      </c>
      <c r="E1876">
        <v>18.899999999999999</v>
      </c>
      <c r="F1876" s="51" t="s">
        <v>5</v>
      </c>
      <c r="T1876" s="51"/>
    </row>
    <row r="1877" spans="2:20" ht="14" x14ac:dyDescent="0.3">
      <c r="B1877" s="68">
        <v>45984</v>
      </c>
      <c r="C1877">
        <v>365.8</v>
      </c>
      <c r="D1877">
        <v>356.3</v>
      </c>
      <c r="E1877">
        <v>9.6</v>
      </c>
      <c r="F1877" s="51" t="s">
        <v>5</v>
      </c>
      <c r="T1877" s="51"/>
    </row>
    <row r="1878" spans="2:20" ht="14" x14ac:dyDescent="0.3">
      <c r="B1878" s="68">
        <v>45985</v>
      </c>
      <c r="C1878">
        <v>361.8</v>
      </c>
      <c r="D1878">
        <v>349.4</v>
      </c>
      <c r="E1878">
        <v>12.4</v>
      </c>
      <c r="F1878" s="51" t="s">
        <v>5</v>
      </c>
      <c r="T1878" s="51"/>
    </row>
    <row r="1879" spans="2:20" ht="14" x14ac:dyDescent="0.3">
      <c r="B1879" s="68">
        <v>45986</v>
      </c>
      <c r="C1879">
        <v>364.4</v>
      </c>
      <c r="D1879">
        <v>348.1</v>
      </c>
      <c r="E1879">
        <v>16.3</v>
      </c>
      <c r="F1879" s="51" t="s">
        <v>5</v>
      </c>
      <c r="T1879" s="51"/>
    </row>
    <row r="1880" spans="2:20" ht="14" x14ac:dyDescent="0.3">
      <c r="B1880" s="68">
        <v>45987</v>
      </c>
      <c r="C1880">
        <v>362.1</v>
      </c>
      <c r="D1880">
        <v>333.7</v>
      </c>
      <c r="E1880">
        <v>28.4</v>
      </c>
      <c r="F1880" s="51" t="s">
        <v>5</v>
      </c>
      <c r="T1880" s="51"/>
    </row>
    <row r="1881" spans="2:20" ht="14" x14ac:dyDescent="0.3">
      <c r="B1881" s="68">
        <v>45988</v>
      </c>
      <c r="C1881">
        <v>361.5</v>
      </c>
      <c r="D1881">
        <v>349.3</v>
      </c>
      <c r="E1881">
        <v>12.2</v>
      </c>
      <c r="F1881" s="51" t="s">
        <v>5</v>
      </c>
      <c r="T1881" s="51"/>
    </row>
    <row r="1882" spans="2:20" ht="14" x14ac:dyDescent="0.3">
      <c r="B1882" s="68">
        <v>45989</v>
      </c>
      <c r="C1882">
        <v>360.9</v>
      </c>
      <c r="D1882">
        <v>349.8</v>
      </c>
      <c r="E1882">
        <v>11</v>
      </c>
      <c r="F1882" s="51" t="s">
        <v>5</v>
      </c>
      <c r="T1882" s="51"/>
    </row>
    <row r="1883" spans="2:20" ht="14" x14ac:dyDescent="0.3">
      <c r="B1883" s="68">
        <v>45990</v>
      </c>
      <c r="C1883">
        <v>360.8</v>
      </c>
      <c r="D1883">
        <v>354.6</v>
      </c>
      <c r="E1883">
        <v>6.2</v>
      </c>
      <c r="F1883" s="51" t="s">
        <v>5</v>
      </c>
      <c r="T1883" s="51"/>
    </row>
    <row r="1884" spans="2:20" ht="14" x14ac:dyDescent="0.3">
      <c r="B1884" s="68">
        <v>45991</v>
      </c>
      <c r="C1884">
        <v>359.5</v>
      </c>
      <c r="D1884">
        <v>344.3</v>
      </c>
      <c r="E1884">
        <v>15.2</v>
      </c>
      <c r="F1884" s="51" t="s">
        <v>5</v>
      </c>
      <c r="T1884" s="51"/>
    </row>
    <row r="1885" spans="2:20" ht="14" x14ac:dyDescent="0.3">
      <c r="B1885" s="68">
        <v>45992</v>
      </c>
      <c r="C1885">
        <v>357.2</v>
      </c>
      <c r="D1885">
        <v>344.1</v>
      </c>
      <c r="E1885">
        <v>13.1</v>
      </c>
      <c r="F1885" s="51" t="s">
        <v>5</v>
      </c>
      <c r="T1885" s="51"/>
    </row>
    <row r="1886" spans="2:20" ht="14" x14ac:dyDescent="0.3">
      <c r="B1886" s="68">
        <v>45993</v>
      </c>
      <c r="C1886">
        <v>360.8</v>
      </c>
      <c r="D1886">
        <v>349.1</v>
      </c>
      <c r="E1886">
        <v>11.7</v>
      </c>
      <c r="F1886" s="51" t="s">
        <v>5</v>
      </c>
      <c r="T1886" s="51"/>
    </row>
    <row r="1887" spans="2:20" ht="14" x14ac:dyDescent="0.3">
      <c r="B1887" s="68">
        <v>45994</v>
      </c>
      <c r="C1887">
        <v>359.9</v>
      </c>
      <c r="D1887">
        <v>342</v>
      </c>
      <c r="E1887">
        <v>17.899999999999999</v>
      </c>
      <c r="F1887" s="51" t="s">
        <v>5</v>
      </c>
      <c r="T1887" s="51"/>
    </row>
    <row r="1888" spans="2:20" ht="14" x14ac:dyDescent="0.3">
      <c r="B1888" s="68">
        <v>45995</v>
      </c>
      <c r="C1888">
        <v>363.8</v>
      </c>
      <c r="D1888">
        <v>354.2</v>
      </c>
      <c r="E1888">
        <v>9.6</v>
      </c>
      <c r="F1888" s="51" t="s">
        <v>5</v>
      </c>
      <c r="T1888" s="51"/>
    </row>
    <row r="1889" spans="2:20" ht="14" x14ac:dyDescent="0.3">
      <c r="B1889" s="68">
        <v>45996</v>
      </c>
      <c r="C1889">
        <v>358.5</v>
      </c>
      <c r="D1889">
        <v>335.5</v>
      </c>
      <c r="E1889">
        <v>23.1</v>
      </c>
      <c r="F1889" s="51" t="s">
        <v>5</v>
      </c>
      <c r="T1889" s="51"/>
    </row>
    <row r="1890" spans="2:20" ht="14" x14ac:dyDescent="0.3">
      <c r="B1890" s="68">
        <v>45997</v>
      </c>
      <c r="C1890">
        <v>363.1</v>
      </c>
      <c r="D1890">
        <v>355.4</v>
      </c>
      <c r="E1890">
        <v>7.8</v>
      </c>
      <c r="F1890" s="51" t="s">
        <v>5</v>
      </c>
      <c r="T1890" s="51"/>
    </row>
    <row r="1891" spans="2:20" ht="14" x14ac:dyDescent="0.3">
      <c r="B1891" s="68">
        <v>45998</v>
      </c>
      <c r="C1891">
        <v>364.8</v>
      </c>
      <c r="D1891">
        <v>353.5</v>
      </c>
      <c r="E1891">
        <v>11.3</v>
      </c>
      <c r="F1891" s="51" t="s">
        <v>5</v>
      </c>
      <c r="T1891" s="51"/>
    </row>
    <row r="1892" spans="2:20" ht="14" x14ac:dyDescent="0.3">
      <c r="B1892" s="68">
        <v>45999</v>
      </c>
      <c r="C1892">
        <v>362.2</v>
      </c>
      <c r="D1892">
        <v>354.2</v>
      </c>
      <c r="E1892">
        <v>8</v>
      </c>
      <c r="F1892" s="51" t="s">
        <v>5</v>
      </c>
      <c r="T1892" s="51"/>
    </row>
    <row r="1893" spans="2:20" ht="14" x14ac:dyDescent="0.3">
      <c r="B1893" s="68">
        <v>46000</v>
      </c>
      <c r="C1893">
        <v>362.5</v>
      </c>
      <c r="D1893">
        <v>348.5</v>
      </c>
      <c r="E1893">
        <v>14</v>
      </c>
      <c r="F1893" s="51" t="s">
        <v>5</v>
      </c>
      <c r="T1893" s="51"/>
    </row>
    <row r="1894" spans="2:20" ht="14" x14ac:dyDescent="0.3">
      <c r="B1894" s="68">
        <v>46001</v>
      </c>
      <c r="C1894">
        <v>360.6</v>
      </c>
      <c r="D1894">
        <v>350.9</v>
      </c>
      <c r="E1894">
        <v>9.6999999999999993</v>
      </c>
      <c r="F1894" s="51" t="s">
        <v>5</v>
      </c>
      <c r="T1894" s="51"/>
    </row>
    <row r="1895" spans="2:20" ht="14" x14ac:dyDescent="0.3">
      <c r="B1895" s="68">
        <v>46002</v>
      </c>
      <c r="C1895">
        <v>362.4</v>
      </c>
      <c r="D1895">
        <v>350.4</v>
      </c>
      <c r="E1895">
        <v>12</v>
      </c>
      <c r="F1895" s="51" t="s">
        <v>5</v>
      </c>
      <c r="T1895" s="51"/>
    </row>
    <row r="1896" spans="2:20" ht="14" x14ac:dyDescent="0.3">
      <c r="B1896" s="68">
        <v>46003</v>
      </c>
      <c r="C1896">
        <v>359.8</v>
      </c>
      <c r="D1896">
        <v>339</v>
      </c>
      <c r="E1896">
        <v>20.8</v>
      </c>
      <c r="F1896" s="51" t="s">
        <v>5</v>
      </c>
      <c r="T1896" s="51"/>
    </row>
    <row r="1897" spans="2:20" ht="14" x14ac:dyDescent="0.3">
      <c r="B1897" s="68">
        <v>46004</v>
      </c>
      <c r="C1897">
        <v>359.9</v>
      </c>
      <c r="D1897">
        <v>344.5</v>
      </c>
      <c r="E1897">
        <v>15.4</v>
      </c>
      <c r="F1897" s="51" t="s">
        <v>5</v>
      </c>
      <c r="T1897" s="51"/>
    </row>
    <row r="1898" spans="2:20" ht="14" x14ac:dyDescent="0.3">
      <c r="B1898" s="68">
        <v>46005</v>
      </c>
      <c r="C1898">
        <v>356.4</v>
      </c>
      <c r="D1898">
        <v>346.5</v>
      </c>
      <c r="E1898">
        <v>9.8000000000000007</v>
      </c>
      <c r="F1898" s="51" t="s">
        <v>5</v>
      </c>
      <c r="T1898" s="51"/>
    </row>
    <row r="1899" spans="2:20" ht="14" x14ac:dyDescent="0.3">
      <c r="B1899" s="68">
        <v>46006</v>
      </c>
      <c r="C1899">
        <v>359.9</v>
      </c>
      <c r="D1899">
        <v>343.5</v>
      </c>
      <c r="E1899">
        <v>16.399999999999999</v>
      </c>
      <c r="F1899" s="51" t="s">
        <v>5</v>
      </c>
      <c r="T1899" s="51"/>
    </row>
    <row r="1900" spans="2:20" ht="14" x14ac:dyDescent="0.3">
      <c r="B1900" s="68">
        <v>46007</v>
      </c>
      <c r="C1900">
        <v>360</v>
      </c>
      <c r="D1900">
        <v>343.4</v>
      </c>
      <c r="E1900">
        <v>16.5</v>
      </c>
      <c r="F1900" s="51" t="s">
        <v>5</v>
      </c>
      <c r="T1900" s="51"/>
    </row>
    <row r="1901" spans="2:20" ht="14" x14ac:dyDescent="0.3">
      <c r="B1901" s="68">
        <v>46008</v>
      </c>
      <c r="C1901">
        <v>359.4</v>
      </c>
      <c r="D1901">
        <v>326.8</v>
      </c>
      <c r="E1901">
        <v>32.6</v>
      </c>
      <c r="F1901" s="51" t="s">
        <v>5</v>
      </c>
      <c r="T1901" s="51"/>
    </row>
    <row r="1902" spans="2:20" ht="14" x14ac:dyDescent="0.3">
      <c r="B1902" s="68">
        <v>46009</v>
      </c>
      <c r="C1902">
        <v>359.5</v>
      </c>
      <c r="D1902">
        <v>340.9</v>
      </c>
      <c r="E1902">
        <v>18.600000000000001</v>
      </c>
      <c r="F1902" s="51" t="s">
        <v>5</v>
      </c>
      <c r="T1902" s="51"/>
    </row>
    <row r="1903" spans="2:20" ht="14" x14ac:dyDescent="0.3">
      <c r="B1903" s="68">
        <v>46010</v>
      </c>
      <c r="C1903">
        <v>359.3</v>
      </c>
      <c r="D1903">
        <v>343.8</v>
      </c>
      <c r="E1903">
        <v>15.5</v>
      </c>
      <c r="F1903" s="51" t="s">
        <v>5</v>
      </c>
      <c r="T1903" s="51"/>
    </row>
    <row r="1904" spans="2:20" ht="14" x14ac:dyDescent="0.3">
      <c r="B1904" s="68">
        <v>46011</v>
      </c>
      <c r="C1904">
        <v>360.6</v>
      </c>
      <c r="D1904">
        <v>340.3</v>
      </c>
      <c r="E1904">
        <v>20.3</v>
      </c>
      <c r="F1904" s="51" t="s">
        <v>5</v>
      </c>
      <c r="T1904" s="51"/>
    </row>
    <row r="1905" spans="2:20" ht="14" x14ac:dyDescent="0.3">
      <c r="B1905" s="68">
        <v>46012</v>
      </c>
      <c r="C1905">
        <v>359.1</v>
      </c>
      <c r="D1905">
        <v>345.4</v>
      </c>
      <c r="E1905">
        <v>13.7</v>
      </c>
      <c r="F1905" s="51" t="s">
        <v>5</v>
      </c>
      <c r="T1905" s="51"/>
    </row>
    <row r="1906" spans="2:20" ht="14" x14ac:dyDescent="0.3">
      <c r="B1906" s="68">
        <v>46013</v>
      </c>
      <c r="C1906">
        <v>363.8</v>
      </c>
      <c r="D1906">
        <v>347.5</v>
      </c>
      <c r="E1906">
        <v>16.3</v>
      </c>
      <c r="F1906" s="51" t="s">
        <v>5</v>
      </c>
      <c r="T1906" s="51"/>
    </row>
    <row r="1907" spans="2:20" ht="14" x14ac:dyDescent="0.3">
      <c r="B1907" s="68">
        <v>46014</v>
      </c>
      <c r="C1907">
        <v>366.1</v>
      </c>
      <c r="D1907">
        <v>351.1</v>
      </c>
      <c r="E1907">
        <v>15</v>
      </c>
      <c r="F1907" s="51" t="s">
        <v>5</v>
      </c>
      <c r="T1907" s="51"/>
    </row>
    <row r="1908" spans="2:20" ht="14" x14ac:dyDescent="0.3">
      <c r="B1908" s="68">
        <v>46015</v>
      </c>
      <c r="C1908">
        <v>366.8</v>
      </c>
      <c r="D1908">
        <v>349.8</v>
      </c>
      <c r="E1908">
        <v>17</v>
      </c>
      <c r="F1908" s="51" t="s">
        <v>5</v>
      </c>
      <c r="T1908" s="51"/>
    </row>
    <row r="1909" spans="2:20" ht="14" x14ac:dyDescent="0.3">
      <c r="B1909" s="68">
        <v>46016</v>
      </c>
      <c r="C1909">
        <v>365.2</v>
      </c>
      <c r="D1909">
        <v>355.4</v>
      </c>
      <c r="E1909">
        <v>9.6999999999999993</v>
      </c>
      <c r="F1909" s="51" t="s">
        <v>5</v>
      </c>
      <c r="T1909" s="51"/>
    </row>
    <row r="1910" spans="2:20" ht="14" x14ac:dyDescent="0.3">
      <c r="B1910" s="68">
        <v>46017</v>
      </c>
      <c r="C1910">
        <v>364.4</v>
      </c>
      <c r="D1910">
        <v>348.9</v>
      </c>
      <c r="E1910">
        <v>15.5</v>
      </c>
      <c r="F1910" s="51" t="s">
        <v>5</v>
      </c>
      <c r="T1910" s="51"/>
    </row>
    <row r="1911" spans="2:20" ht="14" x14ac:dyDescent="0.3">
      <c r="B1911" s="68">
        <v>46018</v>
      </c>
      <c r="C1911">
        <v>367.1</v>
      </c>
      <c r="D1911">
        <v>352.7</v>
      </c>
      <c r="E1911">
        <v>14.4</v>
      </c>
      <c r="F1911" s="51" t="s">
        <v>5</v>
      </c>
      <c r="T1911" s="51"/>
    </row>
    <row r="1912" spans="2:20" ht="14" x14ac:dyDescent="0.3">
      <c r="B1912" s="68">
        <v>46019</v>
      </c>
      <c r="C1912">
        <v>366.8</v>
      </c>
      <c r="D1912">
        <v>352.8</v>
      </c>
      <c r="E1912">
        <v>14</v>
      </c>
      <c r="F1912" s="51" t="s">
        <v>5</v>
      </c>
      <c r="T1912" s="51"/>
    </row>
    <row r="1913" spans="2:20" ht="14" x14ac:dyDescent="0.3">
      <c r="B1913" s="68">
        <v>46020</v>
      </c>
      <c r="C1913">
        <v>366</v>
      </c>
      <c r="D1913">
        <v>342.4</v>
      </c>
      <c r="E1913">
        <v>23.6</v>
      </c>
      <c r="F1913" s="51" t="s">
        <v>5</v>
      </c>
      <c r="T1913" s="51"/>
    </row>
    <row r="1914" spans="2:20" ht="14" x14ac:dyDescent="0.3">
      <c r="B1914" s="68">
        <v>46021</v>
      </c>
      <c r="C1914">
        <v>366.4</v>
      </c>
      <c r="D1914">
        <v>345.6</v>
      </c>
      <c r="E1914">
        <v>20.8</v>
      </c>
      <c r="F1914" s="51" t="s">
        <v>5</v>
      </c>
      <c r="T1914" s="51"/>
    </row>
    <row r="1915" spans="2:20" ht="14" x14ac:dyDescent="0.3">
      <c r="B1915" s="68">
        <v>46022</v>
      </c>
      <c r="C1915">
        <v>365</v>
      </c>
      <c r="D1915">
        <v>339.3</v>
      </c>
      <c r="E1915">
        <v>25.6</v>
      </c>
      <c r="F1915" s="51" t="s">
        <v>5</v>
      </c>
      <c r="T1915" s="51"/>
    </row>
    <row r="1916" spans="2:20" ht="14" x14ac:dyDescent="0.3">
      <c r="B1916" s="68">
        <v>46023</v>
      </c>
      <c r="C1916">
        <v>361.1</v>
      </c>
      <c r="D1916">
        <v>343.2</v>
      </c>
      <c r="E1916">
        <v>17.899999999999999</v>
      </c>
      <c r="F1916" s="51" t="s">
        <v>5</v>
      </c>
      <c r="T1916" s="51"/>
    </row>
    <row r="1917" spans="2:20" ht="14" x14ac:dyDescent="0.3">
      <c r="B1917" s="68">
        <v>46024</v>
      </c>
      <c r="C1917">
        <v>363.7</v>
      </c>
      <c r="D1917">
        <v>341.4</v>
      </c>
      <c r="E1917">
        <v>22.3</v>
      </c>
      <c r="F1917" s="51" t="s">
        <v>5</v>
      </c>
      <c r="T1917" s="51"/>
    </row>
    <row r="1918" spans="2:20" ht="14" x14ac:dyDescent="0.3">
      <c r="B1918" s="68">
        <v>46025</v>
      </c>
      <c r="C1918">
        <v>358.1</v>
      </c>
      <c r="D1918">
        <v>340.8</v>
      </c>
      <c r="E1918">
        <v>17.399999999999999</v>
      </c>
      <c r="F1918" s="51" t="s">
        <v>5</v>
      </c>
      <c r="T1918" s="51"/>
    </row>
    <row r="1919" spans="2:20" ht="14" x14ac:dyDescent="0.3">
      <c r="B1919" s="68">
        <v>46026</v>
      </c>
      <c r="C1919">
        <v>356.6</v>
      </c>
      <c r="D1919">
        <v>335.6</v>
      </c>
      <c r="E1919">
        <v>21</v>
      </c>
      <c r="F1919" s="51" t="s">
        <v>5</v>
      </c>
      <c r="T1919" s="51"/>
    </row>
    <row r="1920" spans="2:20" ht="14" x14ac:dyDescent="0.3">
      <c r="B1920" s="68">
        <v>46027</v>
      </c>
      <c r="C1920">
        <v>356.9</v>
      </c>
      <c r="D1920">
        <v>326.8</v>
      </c>
      <c r="E1920">
        <v>30.1</v>
      </c>
      <c r="F1920" s="51" t="s">
        <v>5</v>
      </c>
      <c r="T1920" s="51"/>
    </row>
    <row r="1921" spans="2:20" ht="14" x14ac:dyDescent="0.3">
      <c r="B1921" s="68">
        <v>46028</v>
      </c>
      <c r="C1921">
        <v>348.8</v>
      </c>
      <c r="D1921">
        <v>315</v>
      </c>
      <c r="E1921">
        <v>33.9</v>
      </c>
      <c r="F1921" s="51" t="s">
        <v>5</v>
      </c>
      <c r="T1921" s="51"/>
    </row>
    <row r="1922" spans="2:20" ht="14" x14ac:dyDescent="0.3">
      <c r="B1922" s="68">
        <v>46029</v>
      </c>
      <c r="C1922">
        <v>357.4</v>
      </c>
      <c r="D1922">
        <v>341.6</v>
      </c>
      <c r="E1922">
        <v>15.8</v>
      </c>
      <c r="F1922" s="51" t="s">
        <v>5</v>
      </c>
      <c r="T1922" s="51"/>
    </row>
    <row r="1923" spans="2:20" ht="14" x14ac:dyDescent="0.3">
      <c r="B1923" s="68">
        <v>46030</v>
      </c>
      <c r="C1923">
        <v>356.7</v>
      </c>
      <c r="D1923">
        <v>325.89999999999998</v>
      </c>
      <c r="E1923">
        <v>30.7</v>
      </c>
      <c r="F1923" s="51" t="s">
        <v>5</v>
      </c>
      <c r="T1923" s="51"/>
    </row>
    <row r="1924" spans="2:20" ht="14" x14ac:dyDescent="0.3">
      <c r="B1924" s="68">
        <v>46031</v>
      </c>
      <c r="C1924">
        <v>359.4</v>
      </c>
      <c r="D1924">
        <v>340.3</v>
      </c>
      <c r="E1924">
        <v>19.100000000000001</v>
      </c>
      <c r="F1924" s="51" t="s">
        <v>5</v>
      </c>
      <c r="T1924" s="51"/>
    </row>
    <row r="1925" spans="2:20" ht="14" x14ac:dyDescent="0.3">
      <c r="B1925" s="68">
        <v>46032</v>
      </c>
      <c r="C1925">
        <v>362.8</v>
      </c>
      <c r="D1925">
        <v>341.9</v>
      </c>
      <c r="E1925">
        <v>20.9</v>
      </c>
      <c r="F1925" s="51" t="s">
        <v>5</v>
      </c>
      <c r="T1925" s="51"/>
    </row>
    <row r="1926" spans="2:20" ht="14" x14ac:dyDescent="0.3">
      <c r="B1926" s="68">
        <v>46033</v>
      </c>
      <c r="C1926">
        <v>358.4</v>
      </c>
      <c r="D1926">
        <v>329</v>
      </c>
      <c r="E1926">
        <v>29.4</v>
      </c>
      <c r="F1926" s="51" t="s">
        <v>5</v>
      </c>
      <c r="T1926" s="51"/>
    </row>
    <row r="1927" spans="2:20" ht="14" x14ac:dyDescent="0.3">
      <c r="B1927" s="68">
        <v>46034</v>
      </c>
      <c r="C1927">
        <v>363.4</v>
      </c>
      <c r="D1927">
        <v>341.3</v>
      </c>
      <c r="E1927">
        <v>22.1</v>
      </c>
      <c r="F1927" s="51" t="s">
        <v>5</v>
      </c>
      <c r="T1927" s="51"/>
    </row>
    <row r="1928" spans="2:20" ht="14" x14ac:dyDescent="0.3">
      <c r="B1928" s="68">
        <v>46035</v>
      </c>
      <c r="C1928">
        <v>360.5</v>
      </c>
      <c r="D1928">
        <v>338.5</v>
      </c>
      <c r="E1928">
        <v>22.1</v>
      </c>
      <c r="F1928" s="51" t="s">
        <v>5</v>
      </c>
      <c r="T1928" s="51"/>
    </row>
    <row r="1929" spans="2:20" ht="14" x14ac:dyDescent="0.3">
      <c r="B1929" s="68">
        <v>46036</v>
      </c>
      <c r="C1929">
        <v>360.4</v>
      </c>
      <c r="D1929">
        <v>327.8</v>
      </c>
      <c r="E1929">
        <v>32.6</v>
      </c>
      <c r="F1929" s="51" t="s">
        <v>5</v>
      </c>
      <c r="T1929" s="51"/>
    </row>
    <row r="1930" spans="2:20" ht="14" x14ac:dyDescent="0.3">
      <c r="B1930" s="68">
        <v>46037</v>
      </c>
      <c r="C1930">
        <v>359.3</v>
      </c>
      <c r="D1930">
        <v>330.3</v>
      </c>
      <c r="E1930">
        <v>29</v>
      </c>
      <c r="F1930" s="51" t="s">
        <v>5</v>
      </c>
      <c r="T1930" s="51"/>
    </row>
    <row r="1931" spans="2:20" ht="14" x14ac:dyDescent="0.3">
      <c r="B1931" s="68">
        <v>46038</v>
      </c>
      <c r="C1931">
        <v>359.6</v>
      </c>
      <c r="D1931">
        <v>328.9</v>
      </c>
      <c r="E1931">
        <v>30.8</v>
      </c>
      <c r="F1931" s="51" t="s">
        <v>5</v>
      </c>
      <c r="T1931" s="51"/>
    </row>
    <row r="1932" spans="2:20" ht="14" x14ac:dyDescent="0.3">
      <c r="B1932" s="68">
        <v>46039</v>
      </c>
      <c r="C1932">
        <v>361.6</v>
      </c>
      <c r="D1932">
        <v>342.9</v>
      </c>
      <c r="E1932">
        <v>18.7</v>
      </c>
      <c r="F1932" s="51" t="s">
        <v>5</v>
      </c>
      <c r="T1932" s="51"/>
    </row>
    <row r="1933" spans="2:20" ht="14" x14ac:dyDescent="0.3">
      <c r="B1933" s="68">
        <v>46040</v>
      </c>
      <c r="C1933">
        <v>362.2</v>
      </c>
      <c r="D1933">
        <v>346.1</v>
      </c>
      <c r="E1933">
        <v>16.100000000000001</v>
      </c>
      <c r="F1933" s="51" t="s">
        <v>5</v>
      </c>
      <c r="T1933" s="51"/>
    </row>
    <row r="1934" spans="2:20" ht="14" x14ac:dyDescent="0.3">
      <c r="B1934" s="68">
        <v>46041</v>
      </c>
      <c r="C1934">
        <v>363.5</v>
      </c>
      <c r="D1934">
        <v>341.7</v>
      </c>
      <c r="E1934">
        <v>21.8</v>
      </c>
      <c r="F1934" s="51" t="s">
        <v>5</v>
      </c>
      <c r="T1934" s="51"/>
    </row>
    <row r="1935" spans="2:20" ht="14" x14ac:dyDescent="0.3">
      <c r="B1935" s="68">
        <v>46042</v>
      </c>
      <c r="C1935">
        <v>366.1</v>
      </c>
      <c r="D1935">
        <v>348.8</v>
      </c>
      <c r="E1935">
        <v>17.3</v>
      </c>
      <c r="F1935" s="51" t="s">
        <v>5</v>
      </c>
      <c r="T1935" s="51"/>
    </row>
    <row r="1936" spans="2:20" ht="14" x14ac:dyDescent="0.3">
      <c r="B1936" s="68">
        <v>46043</v>
      </c>
      <c r="C1936">
        <v>362.7</v>
      </c>
      <c r="D1936">
        <v>340.7</v>
      </c>
      <c r="E1936">
        <v>22</v>
      </c>
      <c r="F1936" s="51" t="s">
        <v>5</v>
      </c>
      <c r="T1936" s="51"/>
    </row>
    <row r="1937" spans="2:20" ht="14" x14ac:dyDescent="0.3">
      <c r="B1937" s="68">
        <v>46044</v>
      </c>
      <c r="C1937">
        <v>357.2</v>
      </c>
      <c r="D1937">
        <v>336.7</v>
      </c>
      <c r="E1937">
        <v>20.5</v>
      </c>
      <c r="F1937" s="51" t="s">
        <v>5</v>
      </c>
      <c r="T1937" s="51"/>
    </row>
    <row r="1938" spans="2:20" ht="14" x14ac:dyDescent="0.3">
      <c r="B1938" s="68">
        <v>46045</v>
      </c>
      <c r="C1938">
        <v>361</v>
      </c>
      <c r="D1938">
        <v>344.8</v>
      </c>
      <c r="E1938">
        <v>16.2</v>
      </c>
      <c r="F1938" s="51" t="s">
        <v>5</v>
      </c>
      <c r="T1938" s="51"/>
    </row>
    <row r="1939" spans="2:20" ht="14" x14ac:dyDescent="0.3">
      <c r="B1939" s="68">
        <v>46046</v>
      </c>
      <c r="C1939">
        <v>359.8</v>
      </c>
      <c r="D1939">
        <v>349.2</v>
      </c>
      <c r="E1939">
        <v>10.6</v>
      </c>
      <c r="F1939" s="51" t="s">
        <v>5</v>
      </c>
      <c r="T1939" s="51"/>
    </row>
    <row r="1940" spans="2:20" ht="14" x14ac:dyDescent="0.3">
      <c r="B1940" s="68">
        <v>46047</v>
      </c>
      <c r="C1940">
        <v>363.6</v>
      </c>
      <c r="D1940">
        <v>351.2</v>
      </c>
      <c r="E1940">
        <v>12.3</v>
      </c>
      <c r="F1940" s="51" t="s">
        <v>5</v>
      </c>
      <c r="T1940" s="51"/>
    </row>
    <row r="1941" spans="2:20" ht="14" x14ac:dyDescent="0.3">
      <c r="B1941" s="68">
        <v>46048</v>
      </c>
      <c r="C1941">
        <v>357.9</v>
      </c>
      <c r="D1941">
        <v>330.7</v>
      </c>
      <c r="E1941">
        <v>27.2</v>
      </c>
      <c r="F1941" s="51" t="s">
        <v>5</v>
      </c>
      <c r="T1941" s="51"/>
    </row>
    <row r="1942" spans="2:20" ht="14" x14ac:dyDescent="0.3">
      <c r="B1942" s="68">
        <v>46049</v>
      </c>
      <c r="C1942">
        <v>351.9</v>
      </c>
      <c r="D1942">
        <v>333.7</v>
      </c>
      <c r="E1942">
        <v>18.2</v>
      </c>
      <c r="F1942" s="51" t="s">
        <v>5</v>
      </c>
      <c r="T1942" s="51"/>
    </row>
    <row r="1943" spans="2:20" ht="14" x14ac:dyDescent="0.3">
      <c r="B1943" s="68">
        <v>46050</v>
      </c>
      <c r="C1943">
        <v>353.5</v>
      </c>
      <c r="D1943">
        <v>331.4</v>
      </c>
      <c r="E1943">
        <v>22.1</v>
      </c>
      <c r="F1943" s="51" t="s">
        <v>5</v>
      </c>
      <c r="T1943" s="51"/>
    </row>
    <row r="1944" spans="2:20" ht="14" x14ac:dyDescent="0.3">
      <c r="B1944" s="68">
        <v>46051</v>
      </c>
      <c r="C1944">
        <v>354.2</v>
      </c>
      <c r="D1944">
        <v>324.3</v>
      </c>
      <c r="E1944">
        <v>29.9</v>
      </c>
      <c r="F1944" s="51" t="s">
        <v>5</v>
      </c>
      <c r="T1944" s="51"/>
    </row>
    <row r="1945" spans="2:20" ht="14" x14ac:dyDescent="0.3">
      <c r="B1945" s="68">
        <v>46052</v>
      </c>
      <c r="C1945">
        <v>353.5</v>
      </c>
      <c r="D1945">
        <v>331.7</v>
      </c>
      <c r="E1945">
        <v>21.8</v>
      </c>
      <c r="F1945" s="51" t="s">
        <v>5</v>
      </c>
      <c r="T1945" s="51"/>
    </row>
    <row r="1946" spans="2:20" ht="14" x14ac:dyDescent="0.3">
      <c r="B1946" s="68">
        <v>46053</v>
      </c>
      <c r="C1946">
        <v>360</v>
      </c>
      <c r="D1946">
        <v>345.2</v>
      </c>
      <c r="E1946">
        <v>14.8</v>
      </c>
      <c r="F1946" s="51" t="s">
        <v>5</v>
      </c>
      <c r="T1946" s="51"/>
    </row>
    <row r="1947" spans="2:20" ht="14" x14ac:dyDescent="0.3">
      <c r="B1947" s="68">
        <v>46054</v>
      </c>
      <c r="C1947">
        <v>365.6</v>
      </c>
      <c r="D1947">
        <v>350.1</v>
      </c>
      <c r="E1947">
        <v>15.5</v>
      </c>
      <c r="F1947" s="51" t="s">
        <v>5</v>
      </c>
      <c r="T1947" s="51"/>
    </row>
    <row r="1948" spans="2:20" ht="14" x14ac:dyDescent="0.3">
      <c r="B1948" s="68">
        <v>46055</v>
      </c>
      <c r="C1948">
        <v>363.1</v>
      </c>
      <c r="D1948">
        <v>348.3</v>
      </c>
      <c r="E1948">
        <v>14.8</v>
      </c>
      <c r="F1948" s="51" t="s">
        <v>5</v>
      </c>
      <c r="T1948" s="51"/>
    </row>
    <row r="1949" spans="2:20" ht="14" x14ac:dyDescent="0.3">
      <c r="B1949" s="68">
        <v>46056</v>
      </c>
      <c r="C1949">
        <v>365.8</v>
      </c>
      <c r="D1949">
        <v>340.1</v>
      </c>
      <c r="E1949">
        <v>25.7</v>
      </c>
      <c r="F1949" s="51" t="s">
        <v>5</v>
      </c>
      <c r="T1949" s="51"/>
    </row>
    <row r="1950" spans="2:20" ht="14" x14ac:dyDescent="0.3">
      <c r="B1950" s="68">
        <v>46057</v>
      </c>
      <c r="C1950">
        <v>363.8</v>
      </c>
      <c r="D1950">
        <v>337</v>
      </c>
      <c r="E1950">
        <v>26.8</v>
      </c>
      <c r="F1950" s="51" t="s">
        <v>5</v>
      </c>
      <c r="T1950" s="51"/>
    </row>
    <row r="1951" spans="2:20" ht="14" x14ac:dyDescent="0.3">
      <c r="B1951" s="68">
        <v>46058</v>
      </c>
      <c r="C1951">
        <v>364.8</v>
      </c>
      <c r="D1951">
        <v>335.8</v>
      </c>
      <c r="E1951">
        <v>29</v>
      </c>
      <c r="F1951" s="51" t="s">
        <v>5</v>
      </c>
      <c r="T1951" s="51"/>
    </row>
    <row r="1952" spans="2:20" ht="14" x14ac:dyDescent="0.3">
      <c r="B1952" s="68">
        <v>46059</v>
      </c>
      <c r="C1952">
        <v>359.5</v>
      </c>
      <c r="D1952">
        <v>334.3</v>
      </c>
      <c r="E1952">
        <v>25.2</v>
      </c>
      <c r="F1952" s="51" t="s">
        <v>5</v>
      </c>
      <c r="T1952" s="51"/>
    </row>
    <row r="1953" spans="2:20" ht="14" x14ac:dyDescent="0.3">
      <c r="B1953" s="68">
        <v>46060</v>
      </c>
      <c r="C1953">
        <v>361.8</v>
      </c>
      <c r="D1953">
        <v>349.3</v>
      </c>
      <c r="E1953">
        <v>12.5</v>
      </c>
      <c r="F1953" s="51" t="s">
        <v>5</v>
      </c>
      <c r="T1953" s="51"/>
    </row>
    <row r="1954" spans="2:20" ht="14" x14ac:dyDescent="0.3">
      <c r="B1954" s="68">
        <v>46061</v>
      </c>
      <c r="C1954">
        <v>365.7</v>
      </c>
      <c r="D1954">
        <v>350.6</v>
      </c>
      <c r="E1954">
        <v>15.1</v>
      </c>
      <c r="F1954" s="51" t="s">
        <v>5</v>
      </c>
      <c r="T1954" s="51"/>
    </row>
    <row r="1955" spans="2:20" ht="14" x14ac:dyDescent="0.3">
      <c r="B1955" s="68">
        <v>46062</v>
      </c>
      <c r="C1955">
        <v>358.2</v>
      </c>
      <c r="D1955">
        <v>340.1</v>
      </c>
      <c r="E1955">
        <v>18.2</v>
      </c>
      <c r="F1955" s="51" t="s">
        <v>5</v>
      </c>
      <c r="T1955" s="51"/>
    </row>
    <row r="1956" spans="2:20" ht="14" x14ac:dyDescent="0.3">
      <c r="B1956" s="68">
        <v>46063</v>
      </c>
      <c r="C1956">
        <v>362.3</v>
      </c>
      <c r="D1956">
        <v>338.8</v>
      </c>
      <c r="E1956">
        <v>23.5</v>
      </c>
      <c r="F1956" s="51" t="s">
        <v>5</v>
      </c>
      <c r="T1956" s="51"/>
    </row>
    <row r="1957" spans="2:20" ht="14" x14ac:dyDescent="0.3">
      <c r="B1957" s="68">
        <v>46064</v>
      </c>
      <c r="C1957">
        <v>361.5</v>
      </c>
      <c r="D1957">
        <v>338.5</v>
      </c>
      <c r="E1957">
        <v>23</v>
      </c>
      <c r="F1957" s="51" t="s">
        <v>5</v>
      </c>
      <c r="T1957" s="51"/>
    </row>
    <row r="1958" spans="2:20" ht="14" x14ac:dyDescent="0.3">
      <c r="B1958" s="68">
        <v>46065</v>
      </c>
      <c r="C1958">
        <v>361.8</v>
      </c>
      <c r="D1958">
        <v>346.3</v>
      </c>
      <c r="E1958">
        <v>15.5</v>
      </c>
      <c r="F1958" s="51" t="s">
        <v>5</v>
      </c>
      <c r="T1958" s="51"/>
    </row>
    <row r="1959" spans="2:20" ht="14" x14ac:dyDescent="0.3">
      <c r="B1959" s="68">
        <v>46066</v>
      </c>
      <c r="C1959">
        <v>359.7</v>
      </c>
      <c r="D1959">
        <v>344.3</v>
      </c>
      <c r="E1959">
        <v>15.4</v>
      </c>
      <c r="F1959" s="51" t="s">
        <v>5</v>
      </c>
      <c r="T1959" s="51"/>
    </row>
    <row r="1960" spans="2:20" ht="14" x14ac:dyDescent="0.3">
      <c r="B1960" s="68">
        <v>46067</v>
      </c>
      <c r="C1960">
        <v>359.9</v>
      </c>
      <c r="D1960">
        <v>334.2</v>
      </c>
      <c r="E1960">
        <v>25.7</v>
      </c>
      <c r="F1960" s="51" t="s">
        <v>5</v>
      </c>
      <c r="T1960" s="51"/>
    </row>
    <row r="1961" spans="2:20" ht="14" x14ac:dyDescent="0.3">
      <c r="B1961" s="68">
        <v>46068</v>
      </c>
      <c r="C1961">
        <v>360.2</v>
      </c>
      <c r="D1961">
        <v>342.2</v>
      </c>
      <c r="E1961">
        <v>18</v>
      </c>
      <c r="F1961" s="51" t="s">
        <v>5</v>
      </c>
      <c r="T1961" s="51"/>
    </row>
    <row r="1962" spans="2:20" ht="14" x14ac:dyDescent="0.3">
      <c r="B1962" s="68">
        <v>46069</v>
      </c>
      <c r="C1962">
        <v>359.8</v>
      </c>
      <c r="D1962">
        <v>343.9</v>
      </c>
      <c r="E1962">
        <v>15.9</v>
      </c>
      <c r="F1962" s="51" t="s">
        <v>5</v>
      </c>
      <c r="T1962" s="51"/>
    </row>
    <row r="1963" spans="2:20" ht="14" x14ac:dyDescent="0.3">
      <c r="B1963" s="68">
        <v>46070</v>
      </c>
      <c r="C1963">
        <v>362.6</v>
      </c>
      <c r="D1963">
        <v>343.4</v>
      </c>
      <c r="E1963">
        <v>19.2</v>
      </c>
      <c r="F1963" s="51" t="s">
        <v>5</v>
      </c>
      <c r="T1963" s="51"/>
    </row>
    <row r="1964" spans="2:20" ht="14" x14ac:dyDescent="0.3">
      <c r="B1964" s="68">
        <v>46071</v>
      </c>
      <c r="C1964">
        <v>362.1</v>
      </c>
      <c r="D1964">
        <v>342.4</v>
      </c>
      <c r="E1964">
        <v>19.7</v>
      </c>
      <c r="F1964" s="51" t="s">
        <v>5</v>
      </c>
      <c r="T1964" s="51"/>
    </row>
    <row r="1965" spans="2:20" ht="14" x14ac:dyDescent="0.3">
      <c r="B1965" s="68">
        <v>46072</v>
      </c>
      <c r="C1965">
        <v>361.4</v>
      </c>
      <c r="D1965">
        <v>338.2</v>
      </c>
      <c r="E1965">
        <v>23.2</v>
      </c>
      <c r="F1965" s="51" t="s">
        <v>5</v>
      </c>
      <c r="T1965" s="51"/>
    </row>
    <row r="1966" spans="2:20" ht="14" x14ac:dyDescent="0.3">
      <c r="B1966" s="68">
        <v>46073</v>
      </c>
      <c r="C1966">
        <v>357.8</v>
      </c>
      <c r="D1966">
        <v>339.6</v>
      </c>
      <c r="E1966">
        <v>18.2</v>
      </c>
      <c r="F1966" s="51" t="s">
        <v>5</v>
      </c>
      <c r="T1966" s="51"/>
    </row>
    <row r="1967" spans="2:20" ht="14" x14ac:dyDescent="0.3">
      <c r="B1967" s="68">
        <v>46074</v>
      </c>
      <c r="C1967">
        <v>361.2</v>
      </c>
      <c r="D1967">
        <v>351.3</v>
      </c>
      <c r="E1967">
        <v>10</v>
      </c>
      <c r="F1967" s="51" t="s">
        <v>5</v>
      </c>
      <c r="T1967" s="51"/>
    </row>
    <row r="1968" spans="2:20" ht="14" x14ac:dyDescent="0.3">
      <c r="B1968" s="68">
        <v>46075</v>
      </c>
      <c r="C1968">
        <v>360.8</v>
      </c>
      <c r="D1968">
        <v>355.9</v>
      </c>
      <c r="E1968">
        <v>4.9000000000000004</v>
      </c>
      <c r="F1968" s="51" t="s">
        <v>5</v>
      </c>
      <c r="T1968" s="51"/>
    </row>
    <row r="1969" spans="2:20" ht="14" x14ac:dyDescent="0.3">
      <c r="B1969" s="68">
        <v>46076</v>
      </c>
      <c r="C1969">
        <v>362.5</v>
      </c>
      <c r="D1969">
        <v>353.4</v>
      </c>
      <c r="E1969">
        <v>9.1</v>
      </c>
      <c r="F1969" s="51" t="s">
        <v>5</v>
      </c>
      <c r="T1969" s="51"/>
    </row>
    <row r="1970" spans="2:20" ht="14" x14ac:dyDescent="0.3">
      <c r="B1970" s="68">
        <v>46077</v>
      </c>
      <c r="C1970">
        <v>361.5</v>
      </c>
      <c r="D1970">
        <v>356</v>
      </c>
      <c r="E1970">
        <v>5.5</v>
      </c>
      <c r="F1970" s="51" t="s">
        <v>5</v>
      </c>
      <c r="T1970" s="51"/>
    </row>
    <row r="1971" spans="2:20" ht="14" x14ac:dyDescent="0.3">
      <c r="B1971" s="68">
        <v>46078</v>
      </c>
      <c r="C1971">
        <v>361.7</v>
      </c>
      <c r="D1971">
        <v>349.5</v>
      </c>
      <c r="E1971">
        <v>12.1</v>
      </c>
      <c r="F1971" s="51" t="s">
        <v>5</v>
      </c>
      <c r="T1971" s="51"/>
    </row>
    <row r="1972" spans="2:20" ht="14" x14ac:dyDescent="0.3">
      <c r="B1972" s="68">
        <v>46079</v>
      </c>
      <c r="C1972">
        <v>362.4</v>
      </c>
      <c r="D1972">
        <v>353.7</v>
      </c>
      <c r="E1972">
        <v>8.6999999999999993</v>
      </c>
      <c r="F1972" s="51" t="s">
        <v>5</v>
      </c>
      <c r="T1972" s="51"/>
    </row>
    <row r="1973" spans="2:20" ht="14" x14ac:dyDescent="0.3">
      <c r="B1973" s="68">
        <v>46080</v>
      </c>
      <c r="C1973">
        <v>359.6</v>
      </c>
      <c r="D1973">
        <v>353.6</v>
      </c>
      <c r="E1973">
        <v>6</v>
      </c>
      <c r="F1973" s="51" t="s">
        <v>5</v>
      </c>
      <c r="T1973" s="51"/>
    </row>
    <row r="1974" spans="2:20" ht="14" x14ac:dyDescent="0.3">
      <c r="B1974" s="68">
        <v>46081</v>
      </c>
      <c r="C1974">
        <v>361.7</v>
      </c>
      <c r="D1974">
        <v>354.1</v>
      </c>
      <c r="E1974">
        <v>7.6</v>
      </c>
      <c r="F1974" s="51" t="s">
        <v>5</v>
      </c>
      <c r="T1974" s="51"/>
    </row>
    <row r="1975" spans="2:20" ht="14" x14ac:dyDescent="0.3">
      <c r="B1975" s="68">
        <v>46082</v>
      </c>
      <c r="C1975">
        <v>358.5</v>
      </c>
      <c r="D1975">
        <v>351.5</v>
      </c>
      <c r="E1975">
        <v>7</v>
      </c>
      <c r="F1975" s="51" t="s">
        <v>5</v>
      </c>
      <c r="T1975" s="51"/>
    </row>
    <row r="1976" spans="2:20" ht="14" x14ac:dyDescent="0.3">
      <c r="B1976" s="68">
        <v>46083</v>
      </c>
      <c r="C1976">
        <v>356.4</v>
      </c>
      <c r="D1976">
        <v>352.2</v>
      </c>
      <c r="E1976">
        <v>4.2</v>
      </c>
      <c r="F1976" s="51" t="s">
        <v>5</v>
      </c>
      <c r="T1976" s="51"/>
    </row>
    <row r="1977" spans="2:20" ht="14" x14ac:dyDescent="0.3">
      <c r="B1977" s="68">
        <v>46084</v>
      </c>
      <c r="C1977">
        <v>354.6</v>
      </c>
      <c r="D1977">
        <v>345</v>
      </c>
      <c r="E1977">
        <v>9.6</v>
      </c>
      <c r="F1977" s="51" t="s">
        <v>5</v>
      </c>
      <c r="T1977" s="51"/>
    </row>
    <row r="1978" spans="2:20" ht="14" x14ac:dyDescent="0.3">
      <c r="B1978" s="68">
        <v>46085</v>
      </c>
      <c r="C1978">
        <v>356.8</v>
      </c>
      <c r="D1978">
        <v>347.6</v>
      </c>
      <c r="E1978">
        <v>9.1</v>
      </c>
      <c r="F1978" s="51" t="s">
        <v>5</v>
      </c>
      <c r="T1978" s="51"/>
    </row>
    <row r="1979" spans="2:20" ht="14" x14ac:dyDescent="0.3">
      <c r="B1979" s="68">
        <v>46086</v>
      </c>
      <c r="C1979">
        <v>361</v>
      </c>
      <c r="D1979">
        <v>355.1</v>
      </c>
      <c r="E1979">
        <v>5.9</v>
      </c>
      <c r="F1979" s="51" t="s">
        <v>5</v>
      </c>
      <c r="T1979" s="51"/>
    </row>
    <row r="1980" spans="2:20" ht="14" x14ac:dyDescent="0.3">
      <c r="B1980" s="68">
        <v>46087</v>
      </c>
      <c r="C1980">
        <v>357.4</v>
      </c>
      <c r="D1980">
        <v>338.6</v>
      </c>
      <c r="E1980">
        <v>18.8</v>
      </c>
      <c r="F1980" s="51" t="s">
        <v>5</v>
      </c>
      <c r="T1980" s="51"/>
    </row>
    <row r="1981" spans="2:20" ht="14" x14ac:dyDescent="0.3">
      <c r="B1981" s="68">
        <v>46088</v>
      </c>
      <c r="C1981">
        <v>353.9</v>
      </c>
      <c r="D1981">
        <v>343.7</v>
      </c>
      <c r="E1981">
        <v>10.199999999999999</v>
      </c>
      <c r="F1981" s="51" t="s">
        <v>5</v>
      </c>
      <c r="T1981" s="51"/>
    </row>
    <row r="1982" spans="2:20" ht="14" x14ac:dyDescent="0.3">
      <c r="B1982" s="68">
        <v>46089</v>
      </c>
      <c r="C1982">
        <v>353.2</v>
      </c>
      <c r="D1982">
        <v>338.6</v>
      </c>
      <c r="E1982">
        <v>14.6</v>
      </c>
      <c r="F1982" s="51" t="s">
        <v>5</v>
      </c>
      <c r="T1982" s="51"/>
    </row>
    <row r="1983" spans="2:20" ht="14" x14ac:dyDescent="0.3">
      <c r="B1983" s="68">
        <v>46090</v>
      </c>
      <c r="C1983">
        <v>349.1</v>
      </c>
      <c r="D1983">
        <v>337.8</v>
      </c>
      <c r="E1983">
        <v>11.3</v>
      </c>
      <c r="F1983" s="51" t="s">
        <v>5</v>
      </c>
      <c r="T1983" s="51"/>
    </row>
    <row r="1984" spans="2:20" ht="14" x14ac:dyDescent="0.3">
      <c r="B1984" s="68">
        <v>46091</v>
      </c>
      <c r="C1984">
        <v>352.5</v>
      </c>
      <c r="D1984">
        <v>347.3</v>
      </c>
      <c r="E1984">
        <v>5.2</v>
      </c>
      <c r="F1984" s="51" t="s">
        <v>5</v>
      </c>
      <c r="T1984" s="51"/>
    </row>
    <row r="1985" spans="2:20" ht="14" x14ac:dyDescent="0.3">
      <c r="B1985" s="68">
        <v>46092</v>
      </c>
      <c r="C1985">
        <v>351.7</v>
      </c>
      <c r="D1985">
        <v>342.7</v>
      </c>
      <c r="E1985">
        <v>9</v>
      </c>
      <c r="F1985" s="51" t="s">
        <v>5</v>
      </c>
      <c r="T1985" s="51"/>
    </row>
    <row r="1986" spans="2:20" ht="14" x14ac:dyDescent="0.3">
      <c r="B1986" s="68">
        <v>46093</v>
      </c>
      <c r="C1986">
        <v>352.9</v>
      </c>
      <c r="D1986">
        <v>337.7</v>
      </c>
      <c r="E1986">
        <v>15.2</v>
      </c>
      <c r="F1986" s="51" t="s">
        <v>5</v>
      </c>
      <c r="T1986" s="51"/>
    </row>
    <row r="1987" spans="2:20" ht="14" x14ac:dyDescent="0.3">
      <c r="B1987" s="68">
        <v>46094</v>
      </c>
      <c r="C1987">
        <v>353.2</v>
      </c>
      <c r="D1987">
        <v>346</v>
      </c>
      <c r="E1987">
        <v>7.2</v>
      </c>
      <c r="F1987" s="51" t="s">
        <v>5</v>
      </c>
      <c r="T1987" s="51"/>
    </row>
    <row r="1988" spans="2:20" ht="14" x14ac:dyDescent="0.3">
      <c r="B1988" s="68">
        <v>46095</v>
      </c>
      <c r="C1988">
        <v>357.2</v>
      </c>
      <c r="D1988">
        <v>349.5</v>
      </c>
      <c r="E1988">
        <v>7.7</v>
      </c>
      <c r="F1988" s="51" t="s">
        <v>5</v>
      </c>
      <c r="T1988" s="51"/>
    </row>
    <row r="1989" spans="2:20" ht="14" x14ac:dyDescent="0.3">
      <c r="B1989" s="68">
        <v>46096</v>
      </c>
      <c r="C1989">
        <v>355.5</v>
      </c>
      <c r="D1989">
        <v>349.8</v>
      </c>
      <c r="E1989">
        <v>5.7</v>
      </c>
      <c r="F1989" s="51" t="s">
        <v>5</v>
      </c>
      <c r="T1989" s="51"/>
    </row>
    <row r="1990" spans="2:20" ht="14" x14ac:dyDescent="0.3">
      <c r="B1990" s="68">
        <v>46097</v>
      </c>
      <c r="C1990">
        <v>352.4</v>
      </c>
      <c r="D1990">
        <v>338.2</v>
      </c>
      <c r="E1990">
        <v>14.2</v>
      </c>
      <c r="F1990" s="51" t="s">
        <v>5</v>
      </c>
      <c r="T1990" s="51"/>
    </row>
    <row r="1991" spans="2:20" ht="14" x14ac:dyDescent="0.3">
      <c r="B1991" s="68">
        <v>46098</v>
      </c>
      <c r="C1991">
        <v>353.7</v>
      </c>
      <c r="D1991">
        <v>343.5</v>
      </c>
      <c r="E1991">
        <v>10.3</v>
      </c>
      <c r="F1991" s="51" t="s">
        <v>5</v>
      </c>
      <c r="T1991" s="51"/>
    </row>
    <row r="1992" spans="2:20" ht="14" x14ac:dyDescent="0.3">
      <c r="B1992" s="68">
        <v>46099</v>
      </c>
      <c r="C1992">
        <v>360.9</v>
      </c>
      <c r="D1992">
        <v>352.9</v>
      </c>
      <c r="E1992">
        <v>8</v>
      </c>
      <c r="F1992" s="51" t="s">
        <v>5</v>
      </c>
      <c r="T1992" s="51"/>
    </row>
    <row r="1993" spans="2:20" ht="14" x14ac:dyDescent="0.3">
      <c r="B1993" s="68">
        <v>46100</v>
      </c>
      <c r="C1993">
        <v>354.5</v>
      </c>
      <c r="D1993">
        <v>346.3</v>
      </c>
      <c r="E1993">
        <v>8.1999999999999993</v>
      </c>
      <c r="F1993" s="51" t="s">
        <v>5</v>
      </c>
      <c r="T1993" s="51"/>
    </row>
    <row r="1994" spans="2:20" ht="14" x14ac:dyDescent="0.3">
      <c r="B1994" s="68">
        <v>46101</v>
      </c>
      <c r="C1994">
        <v>355.4</v>
      </c>
      <c r="D1994">
        <v>346.5</v>
      </c>
      <c r="E1994">
        <v>8.9</v>
      </c>
      <c r="F1994" s="51" t="s">
        <v>5</v>
      </c>
      <c r="T1994" s="51"/>
    </row>
    <row r="1995" spans="2:20" ht="14" x14ac:dyDescent="0.3">
      <c r="B1995" s="68">
        <v>46102</v>
      </c>
      <c r="C1995">
        <v>359.2</v>
      </c>
      <c r="D1995">
        <v>352.3</v>
      </c>
      <c r="E1995">
        <v>6.8</v>
      </c>
      <c r="F1995" s="51" t="s">
        <v>5</v>
      </c>
      <c r="T1995" s="51"/>
    </row>
    <row r="1996" spans="2:20" ht="14" x14ac:dyDescent="0.3">
      <c r="B1996" s="68">
        <v>46103</v>
      </c>
      <c r="C1996">
        <v>355</v>
      </c>
      <c r="D1996">
        <v>350</v>
      </c>
      <c r="E1996">
        <v>4.9000000000000004</v>
      </c>
      <c r="F1996" s="51" t="s">
        <v>5</v>
      </c>
      <c r="T1996" s="51"/>
    </row>
    <row r="1997" spans="2:20" ht="14" x14ac:dyDescent="0.3">
      <c r="B1997" s="68">
        <v>46104</v>
      </c>
      <c r="C1997">
        <v>351</v>
      </c>
      <c r="D1997">
        <v>334.5</v>
      </c>
      <c r="E1997">
        <v>16.5</v>
      </c>
      <c r="F1997" s="51" t="s">
        <v>5</v>
      </c>
      <c r="T1997" s="51"/>
    </row>
    <row r="1998" spans="2:20" ht="14" x14ac:dyDescent="0.3">
      <c r="B1998" s="68">
        <v>46105</v>
      </c>
      <c r="C1998">
        <v>351.6</v>
      </c>
      <c r="D1998">
        <v>344.8</v>
      </c>
      <c r="E1998">
        <v>6.8</v>
      </c>
      <c r="F1998" s="51" t="s">
        <v>5</v>
      </c>
      <c r="T1998" s="51"/>
    </row>
    <row r="1999" spans="2:20" ht="14" x14ac:dyDescent="0.3">
      <c r="B1999" s="68">
        <v>46106</v>
      </c>
      <c r="C1999">
        <v>352.6</v>
      </c>
      <c r="D1999">
        <v>347.3</v>
      </c>
      <c r="E1999">
        <v>5.3</v>
      </c>
      <c r="F1999" s="51" t="s">
        <v>5</v>
      </c>
      <c r="T1999" s="51"/>
    </row>
    <row r="2000" spans="2:20" ht="14" x14ac:dyDescent="0.3">
      <c r="B2000" s="68">
        <v>46107</v>
      </c>
      <c r="C2000">
        <v>350.6</v>
      </c>
      <c r="D2000">
        <v>339.3</v>
      </c>
      <c r="E2000">
        <v>11.3</v>
      </c>
      <c r="F2000" s="51" t="s">
        <v>5</v>
      </c>
      <c r="T2000" s="51"/>
    </row>
    <row r="2001" spans="2:20" ht="14" x14ac:dyDescent="0.3">
      <c r="B2001" s="68">
        <v>46108</v>
      </c>
      <c r="C2001">
        <v>351.5</v>
      </c>
      <c r="D2001">
        <v>338</v>
      </c>
      <c r="E2001">
        <v>13.4</v>
      </c>
      <c r="F2001" s="51" t="s">
        <v>5</v>
      </c>
      <c r="T2001" s="51"/>
    </row>
    <row r="2002" spans="2:20" ht="14" x14ac:dyDescent="0.3">
      <c r="B2002" s="68">
        <v>46109</v>
      </c>
      <c r="C2002">
        <v>352.7</v>
      </c>
      <c r="D2002">
        <v>344.5</v>
      </c>
      <c r="E2002">
        <v>8.1999999999999993</v>
      </c>
      <c r="F2002" s="51" t="s">
        <v>5</v>
      </c>
      <c r="T2002" s="51"/>
    </row>
    <row r="2003" spans="2:20" ht="14" x14ac:dyDescent="0.3">
      <c r="B2003" s="68">
        <v>46110</v>
      </c>
      <c r="C2003">
        <v>348.6</v>
      </c>
      <c r="D2003">
        <v>332.1</v>
      </c>
      <c r="E2003">
        <v>16.5</v>
      </c>
      <c r="F2003" s="51" t="s">
        <v>5</v>
      </c>
      <c r="T2003" s="51"/>
    </row>
    <row r="2004" spans="2:20" ht="14" x14ac:dyDescent="0.3">
      <c r="B2004" s="68">
        <v>46111</v>
      </c>
      <c r="C2004">
        <v>347.7</v>
      </c>
      <c r="D2004">
        <v>338.8</v>
      </c>
      <c r="E2004">
        <v>8.8000000000000007</v>
      </c>
      <c r="F2004" s="51" t="s">
        <v>5</v>
      </c>
      <c r="T2004" s="51"/>
    </row>
    <row r="2005" spans="2:20" ht="14" x14ac:dyDescent="0.3">
      <c r="B2005" s="68">
        <v>46112</v>
      </c>
      <c r="C2005">
        <v>350.2</v>
      </c>
      <c r="D2005">
        <v>340</v>
      </c>
      <c r="E2005">
        <v>10.199999999999999</v>
      </c>
      <c r="F2005" s="51" t="s">
        <v>5</v>
      </c>
      <c r="T2005" s="51"/>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DB56D-6DEF-457B-8857-1CB0B2A0667E}">
  <dimension ref="A1:I26"/>
  <sheetViews>
    <sheetView workbookViewId="0"/>
  </sheetViews>
  <sheetFormatPr defaultColWidth="8.8984375" defaultRowHeight="14.5" x14ac:dyDescent="0.35"/>
  <cols>
    <col min="1" max="16384" width="8.8984375" style="70"/>
  </cols>
  <sheetData>
    <row r="1" spans="1:8" x14ac:dyDescent="0.35">
      <c r="A1" s="69" t="str">
        <f>HYPERLINK("#'Contents'!A1","Content Page")</f>
        <v>Content Page</v>
      </c>
    </row>
    <row r="2" spans="1:8" x14ac:dyDescent="0.35">
      <c r="A2" s="71" t="s">
        <v>126</v>
      </c>
      <c r="B2" s="71" t="s">
        <v>125</v>
      </c>
      <c r="F2" s="71"/>
      <c r="G2" s="71" t="s">
        <v>143</v>
      </c>
    </row>
    <row r="3" spans="1:8" x14ac:dyDescent="0.35">
      <c r="A3" s="71">
        <v>5</v>
      </c>
      <c r="B3" s="72">
        <v>355.88</v>
      </c>
      <c r="F3" s="71"/>
      <c r="G3" s="72"/>
      <c r="H3" s="71"/>
    </row>
    <row r="4" spans="1:8" x14ac:dyDescent="0.35">
      <c r="A4" s="71">
        <v>6</v>
      </c>
      <c r="B4" s="72">
        <v>356.81</v>
      </c>
      <c r="F4" s="71"/>
      <c r="G4" s="72"/>
    </row>
    <row r="5" spans="1:8" x14ac:dyDescent="0.35">
      <c r="A5" s="71">
        <v>7</v>
      </c>
      <c r="B5" s="72">
        <v>356.87</v>
      </c>
      <c r="F5" s="71"/>
      <c r="G5" s="71"/>
    </row>
    <row r="6" spans="1:8" x14ac:dyDescent="0.35">
      <c r="A6" s="71">
        <v>8</v>
      </c>
      <c r="B6" s="72">
        <v>356.01</v>
      </c>
      <c r="F6" s="71"/>
      <c r="G6" s="71"/>
    </row>
    <row r="7" spans="1:8" x14ac:dyDescent="0.35">
      <c r="A7" s="71">
        <v>9</v>
      </c>
      <c r="B7" s="72">
        <v>353.89</v>
      </c>
      <c r="F7" s="71"/>
      <c r="G7" s="71"/>
    </row>
    <row r="8" spans="1:8" x14ac:dyDescent="0.35">
      <c r="A8" s="71">
        <v>10</v>
      </c>
      <c r="B8" s="72">
        <v>351.49</v>
      </c>
      <c r="F8" s="71"/>
      <c r="G8" s="71"/>
    </row>
    <row r="9" spans="1:8" x14ac:dyDescent="0.35">
      <c r="A9" s="71">
        <v>11</v>
      </c>
      <c r="B9" s="72">
        <v>349.22</v>
      </c>
      <c r="F9" s="71"/>
      <c r="G9" s="71"/>
    </row>
    <row r="10" spans="1:8" x14ac:dyDescent="0.35">
      <c r="A10" s="71">
        <v>12</v>
      </c>
      <c r="B10" s="72">
        <v>346.58</v>
      </c>
      <c r="F10" s="71"/>
      <c r="G10" s="71"/>
    </row>
    <row r="11" spans="1:8" x14ac:dyDescent="0.35">
      <c r="A11" s="71">
        <v>13</v>
      </c>
      <c r="B11" s="72">
        <v>343.99</v>
      </c>
      <c r="F11" s="71"/>
      <c r="G11" s="71"/>
    </row>
    <row r="12" spans="1:8" x14ac:dyDescent="0.35">
      <c r="A12" s="71">
        <v>14</v>
      </c>
      <c r="B12" s="72">
        <v>341.63</v>
      </c>
      <c r="F12" s="71"/>
      <c r="G12" s="71"/>
    </row>
    <row r="13" spans="1:8" x14ac:dyDescent="0.35">
      <c r="A13" s="71">
        <v>15</v>
      </c>
      <c r="B13" s="72">
        <v>339.47</v>
      </c>
      <c r="F13" s="71"/>
      <c r="G13" s="71"/>
    </row>
    <row r="14" spans="1:8" x14ac:dyDescent="0.35">
      <c r="A14" s="71">
        <v>16</v>
      </c>
      <c r="B14" s="72">
        <v>337.64</v>
      </c>
      <c r="F14" s="71"/>
      <c r="G14" s="71"/>
    </row>
    <row r="15" spans="1:8" x14ac:dyDescent="0.35">
      <c r="A15" s="71">
        <v>17</v>
      </c>
      <c r="B15" s="72">
        <v>336.13</v>
      </c>
      <c r="F15" s="71"/>
      <c r="G15" s="71"/>
    </row>
    <row r="16" spans="1:8" x14ac:dyDescent="0.35">
      <c r="A16" s="71">
        <v>18</v>
      </c>
      <c r="B16" s="72">
        <v>334.37</v>
      </c>
      <c r="F16" s="71"/>
      <c r="G16" s="71"/>
    </row>
    <row r="17" spans="1:9" x14ac:dyDescent="0.35">
      <c r="A17" s="71">
        <v>19</v>
      </c>
      <c r="B17" s="72">
        <v>332.29</v>
      </c>
      <c r="F17" s="71"/>
      <c r="G17" s="71"/>
    </row>
    <row r="18" spans="1:9" x14ac:dyDescent="0.35">
      <c r="A18" s="71">
        <v>20</v>
      </c>
      <c r="B18" s="72">
        <v>330.41</v>
      </c>
      <c r="F18" s="71"/>
      <c r="G18" s="71"/>
    </row>
    <row r="19" spans="1:9" x14ac:dyDescent="0.35">
      <c r="A19" s="71">
        <v>21</v>
      </c>
      <c r="B19" s="72">
        <v>328.04</v>
      </c>
      <c r="F19" s="71"/>
      <c r="G19" s="71"/>
    </row>
    <row r="20" spans="1:9" x14ac:dyDescent="0.35">
      <c r="A20" s="71">
        <v>22</v>
      </c>
      <c r="B20" s="72">
        <v>326.95999999999998</v>
      </c>
      <c r="F20" s="71"/>
      <c r="G20" s="71"/>
    </row>
    <row r="21" spans="1:9" x14ac:dyDescent="0.35">
      <c r="A21" s="71">
        <v>23</v>
      </c>
      <c r="B21" s="72">
        <v>328.27</v>
      </c>
      <c r="F21" s="71"/>
      <c r="G21" s="71"/>
    </row>
    <row r="22" spans="1:9" x14ac:dyDescent="0.35">
      <c r="A22" s="71">
        <v>0</v>
      </c>
      <c r="B22" s="72">
        <v>331.41</v>
      </c>
      <c r="F22" s="71"/>
      <c r="G22" s="71"/>
    </row>
    <row r="23" spans="1:9" x14ac:dyDescent="0.35">
      <c r="A23" s="71">
        <v>1</v>
      </c>
      <c r="B23" s="72">
        <v>335.18</v>
      </c>
      <c r="F23" s="71"/>
      <c r="G23" s="71"/>
    </row>
    <row r="24" spans="1:9" x14ac:dyDescent="0.35">
      <c r="A24" s="71">
        <v>2</v>
      </c>
      <c r="B24" s="72">
        <v>338.96</v>
      </c>
      <c r="F24" s="71"/>
      <c r="G24" s="71"/>
    </row>
    <row r="25" spans="1:9" x14ac:dyDescent="0.35">
      <c r="A25" s="71">
        <v>3</v>
      </c>
      <c r="B25" s="72">
        <v>342.34</v>
      </c>
      <c r="F25" s="71"/>
      <c r="G25" s="71"/>
      <c r="H25" s="103"/>
      <c r="I25" s="105"/>
    </row>
    <row r="26" spans="1:9" x14ac:dyDescent="0.35">
      <c r="A26" s="71">
        <v>4</v>
      </c>
      <c r="B26" s="72">
        <v>345.36</v>
      </c>
      <c r="F26" s="71"/>
      <c r="G26" s="71"/>
      <c r="H26" s="104"/>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714F9-A0B2-4904-97A4-0336D7CAF6CA}">
  <dimension ref="A1:AG200"/>
  <sheetViews>
    <sheetView workbookViewId="0"/>
  </sheetViews>
  <sheetFormatPr defaultColWidth="8.8984375" defaultRowHeight="14.5" x14ac:dyDescent="0.35"/>
  <cols>
    <col min="1" max="16384" width="8.8984375" style="2"/>
  </cols>
  <sheetData>
    <row r="1" spans="1:33" x14ac:dyDescent="0.35">
      <c r="A1" s="69" t="str">
        <f>HYPERLINK("#'Contents'!A1","Content Page")</f>
        <v>Content Page</v>
      </c>
      <c r="E1" s="7"/>
    </row>
    <row r="2" spans="1:33" x14ac:dyDescent="0.35">
      <c r="A2" s="7"/>
      <c r="B2" s="7"/>
      <c r="C2" s="7"/>
      <c r="D2" s="136" t="s">
        <v>28</v>
      </c>
      <c r="E2" s="136"/>
      <c r="F2" s="136" t="s">
        <v>296</v>
      </c>
      <c r="G2" s="136"/>
      <c r="H2" s="7"/>
      <c r="I2" s="7"/>
      <c r="J2" s="7"/>
      <c r="K2" s="7"/>
      <c r="L2" s="7"/>
      <c r="M2" s="7"/>
      <c r="N2" s="7"/>
      <c r="O2" s="7"/>
      <c r="P2" s="7"/>
      <c r="Q2" s="7"/>
      <c r="R2" s="7"/>
      <c r="S2" s="7"/>
      <c r="T2" s="7"/>
      <c r="U2" s="7"/>
      <c r="V2" s="7"/>
      <c r="W2" s="7"/>
      <c r="X2" s="7"/>
      <c r="Y2" s="7"/>
      <c r="Z2" s="7"/>
      <c r="AA2" s="7"/>
      <c r="AB2" s="7"/>
      <c r="AC2" s="7"/>
      <c r="AD2" s="7"/>
      <c r="AE2" s="7"/>
      <c r="AF2" s="7"/>
      <c r="AG2" s="7"/>
    </row>
    <row r="3" spans="1:33" x14ac:dyDescent="0.35">
      <c r="A3" s="7"/>
      <c r="B3" s="7"/>
      <c r="C3" s="14" t="s">
        <v>6</v>
      </c>
      <c r="D3" s="7" t="s">
        <v>1</v>
      </c>
      <c r="E3" s="7" t="s">
        <v>5</v>
      </c>
      <c r="F3" s="7" t="s">
        <v>210</v>
      </c>
      <c r="G3" s="7" t="s">
        <v>211</v>
      </c>
      <c r="H3" s="7"/>
      <c r="I3" s="7" t="s">
        <v>161</v>
      </c>
      <c r="J3" s="7"/>
      <c r="K3" s="7"/>
      <c r="L3" s="7"/>
      <c r="M3" s="7"/>
      <c r="N3" s="7"/>
      <c r="O3" s="7"/>
      <c r="P3" s="7"/>
      <c r="Q3" s="7"/>
      <c r="R3" s="7"/>
      <c r="S3" s="7"/>
      <c r="T3" s="7"/>
      <c r="U3" s="7"/>
      <c r="V3" s="7"/>
      <c r="W3" s="7"/>
      <c r="X3" s="7"/>
      <c r="Y3" s="7"/>
      <c r="Z3" s="7"/>
      <c r="AA3" s="7"/>
      <c r="AB3" s="7"/>
      <c r="AC3" s="7"/>
      <c r="AD3" s="7"/>
      <c r="AE3" s="7"/>
      <c r="AF3" s="7"/>
      <c r="AG3" s="7"/>
    </row>
    <row r="4" spans="1:33" x14ac:dyDescent="0.35">
      <c r="A4" s="7"/>
      <c r="B4" s="7"/>
      <c r="C4" s="15">
        <v>45931.25</v>
      </c>
      <c r="D4" s="16">
        <v>86.386806636363644</v>
      </c>
      <c r="E4" s="16">
        <v>63.39592963636364</v>
      </c>
      <c r="F4" s="16">
        <v>86.386806636363644</v>
      </c>
      <c r="G4" s="16">
        <v>63.39592963636364</v>
      </c>
      <c r="H4" s="77"/>
      <c r="I4" s="7"/>
      <c r="J4" s="7"/>
      <c r="K4" s="7"/>
      <c r="L4" s="7"/>
      <c r="M4" s="7"/>
      <c r="N4" s="7"/>
      <c r="O4" s="7"/>
      <c r="P4" s="7"/>
      <c r="Q4" s="7"/>
      <c r="R4" s="7"/>
      <c r="S4" s="7"/>
      <c r="T4" s="7"/>
      <c r="U4" s="7"/>
      <c r="V4" s="7"/>
      <c r="W4" s="7"/>
      <c r="X4" s="7"/>
      <c r="Y4" s="7"/>
      <c r="Z4" s="7"/>
      <c r="AA4" s="7"/>
      <c r="AB4" s="7"/>
      <c r="AC4" s="7"/>
      <c r="AD4" s="7"/>
      <c r="AE4" s="7"/>
      <c r="AF4" s="7"/>
      <c r="AG4" s="7"/>
    </row>
    <row r="5" spans="1:33" x14ac:dyDescent="0.35">
      <c r="A5" s="7"/>
      <c r="B5" s="7"/>
      <c r="C5" s="15">
        <v>45932</v>
      </c>
      <c r="D5" s="16">
        <v>80.085453727272736</v>
      </c>
      <c r="E5" s="16">
        <v>61.674431181818186</v>
      </c>
      <c r="F5" s="16">
        <v>166.47226036363639</v>
      </c>
      <c r="G5" s="16">
        <v>125.07036081818183</v>
      </c>
      <c r="H5" s="77"/>
      <c r="I5" s="7"/>
      <c r="J5" s="7"/>
      <c r="K5" s="7"/>
      <c r="L5" s="7"/>
      <c r="M5" s="7"/>
      <c r="N5" s="7"/>
      <c r="O5" s="7"/>
      <c r="P5" s="7"/>
      <c r="Q5" s="7"/>
      <c r="R5" s="7"/>
      <c r="S5" s="7"/>
      <c r="T5" s="7"/>
      <c r="U5" s="7"/>
      <c r="V5" s="7"/>
      <c r="W5" s="7"/>
      <c r="X5" s="7"/>
      <c r="Y5" s="7"/>
      <c r="Z5" s="7"/>
      <c r="AA5" s="7"/>
      <c r="AB5" s="7"/>
      <c r="AC5" s="7"/>
      <c r="AD5" s="7"/>
      <c r="AE5" s="7"/>
      <c r="AF5" s="7"/>
      <c r="AG5" s="7"/>
    </row>
    <row r="6" spans="1:33" x14ac:dyDescent="0.35">
      <c r="A6" s="7"/>
      <c r="B6" s="7"/>
      <c r="C6" s="15">
        <v>45933</v>
      </c>
      <c r="D6" s="16">
        <v>81.656912727272726</v>
      </c>
      <c r="E6" s="16">
        <v>64.610978181818183</v>
      </c>
      <c r="F6" s="16">
        <v>248.12917309090912</v>
      </c>
      <c r="G6" s="16">
        <v>189.68133900000001</v>
      </c>
      <c r="H6" s="77"/>
      <c r="I6" s="7"/>
      <c r="J6" s="7"/>
      <c r="K6" s="7"/>
      <c r="L6" s="7"/>
      <c r="M6" s="7"/>
      <c r="N6" s="7"/>
      <c r="O6" s="7"/>
      <c r="P6" s="7"/>
      <c r="Q6" s="7"/>
      <c r="R6" s="7"/>
      <c r="S6" s="7"/>
      <c r="T6" s="7"/>
      <c r="U6" s="7"/>
      <c r="V6" s="7"/>
      <c r="W6" s="7"/>
      <c r="X6" s="7"/>
      <c r="Y6" s="7"/>
      <c r="Z6" s="7"/>
      <c r="AA6" s="7"/>
      <c r="AB6" s="7"/>
      <c r="AC6" s="7"/>
      <c r="AD6" s="7"/>
      <c r="AE6" s="7"/>
      <c r="AF6" s="7"/>
      <c r="AG6" s="7"/>
    </row>
    <row r="7" spans="1:33" x14ac:dyDescent="0.35">
      <c r="A7" s="7"/>
      <c r="B7" s="7"/>
      <c r="C7" s="15">
        <v>45934</v>
      </c>
      <c r="D7" s="16">
        <v>81.485294272727273</v>
      </c>
      <c r="E7" s="16">
        <v>72.511045090909093</v>
      </c>
      <c r="F7" s="16">
        <v>329.61446736363638</v>
      </c>
      <c r="G7" s="16">
        <v>262.19238409090912</v>
      </c>
      <c r="H7" s="77"/>
      <c r="I7" s="7"/>
      <c r="J7" s="7"/>
      <c r="K7" s="7"/>
      <c r="L7" s="7"/>
      <c r="M7" s="7"/>
      <c r="N7" s="7"/>
      <c r="O7" s="7"/>
      <c r="P7" s="7"/>
      <c r="Q7" s="7"/>
      <c r="R7" s="7"/>
      <c r="S7" s="7"/>
      <c r="T7" s="7"/>
      <c r="U7" s="7"/>
      <c r="V7" s="7"/>
      <c r="W7" s="7"/>
      <c r="X7" s="7"/>
      <c r="Y7" s="7"/>
      <c r="Z7" s="7"/>
      <c r="AA7" s="7"/>
      <c r="AB7" s="7"/>
      <c r="AC7" s="7"/>
      <c r="AD7" s="7"/>
      <c r="AE7" s="7"/>
      <c r="AF7" s="7"/>
      <c r="AG7" s="7"/>
    </row>
    <row r="8" spans="1:33" x14ac:dyDescent="0.35">
      <c r="A8" s="7"/>
      <c r="B8" s="7"/>
      <c r="C8" s="15">
        <v>45935</v>
      </c>
      <c r="D8" s="16">
        <v>69.965681090909086</v>
      </c>
      <c r="E8" s="16">
        <v>72.203192909090902</v>
      </c>
      <c r="F8" s="16">
        <v>399.58014845454545</v>
      </c>
      <c r="G8" s="16">
        <v>334.395577</v>
      </c>
      <c r="H8" s="77"/>
      <c r="I8" s="7"/>
      <c r="J8" s="7"/>
      <c r="K8" s="7"/>
      <c r="L8" s="7"/>
      <c r="M8" s="7"/>
      <c r="N8" s="7"/>
      <c r="O8" s="7"/>
      <c r="P8" s="7"/>
      <c r="Q8" s="7"/>
      <c r="R8" s="7"/>
      <c r="S8" s="7"/>
      <c r="T8" s="7"/>
      <c r="U8" s="7"/>
      <c r="V8" s="7"/>
      <c r="W8" s="7"/>
      <c r="X8" s="7"/>
      <c r="Y8" s="7"/>
      <c r="Z8" s="7"/>
      <c r="AA8" s="7"/>
      <c r="AB8" s="7"/>
      <c r="AC8" s="7"/>
      <c r="AD8" s="7"/>
      <c r="AE8" s="7"/>
      <c r="AF8" s="7"/>
      <c r="AG8" s="7"/>
    </row>
    <row r="9" spans="1:33" x14ac:dyDescent="0.35">
      <c r="A9" s="7"/>
      <c r="B9" s="7"/>
      <c r="C9" s="15">
        <v>45936</v>
      </c>
      <c r="D9" s="16">
        <v>73.850550181818178</v>
      </c>
      <c r="E9" s="16">
        <v>62.639318090909086</v>
      </c>
      <c r="F9" s="16">
        <v>473.43069863636362</v>
      </c>
      <c r="G9" s="16">
        <v>397.03489509090912</v>
      </c>
      <c r="H9" s="77"/>
      <c r="I9" s="7"/>
      <c r="J9" s="7"/>
      <c r="K9" s="7"/>
      <c r="L9" s="7"/>
      <c r="M9" s="7"/>
      <c r="N9" s="7"/>
      <c r="O9" s="7"/>
      <c r="P9" s="7"/>
      <c r="Q9" s="7"/>
      <c r="R9" s="7"/>
      <c r="S9" s="7"/>
      <c r="T9" s="7"/>
      <c r="U9" s="7"/>
      <c r="V9" s="7"/>
      <c r="W9" s="7"/>
      <c r="X9" s="7"/>
      <c r="Y9" s="7"/>
      <c r="Z9" s="7"/>
      <c r="AA9" s="7"/>
      <c r="AB9" s="7"/>
      <c r="AC9" s="7"/>
      <c r="AD9" s="7"/>
      <c r="AE9" s="7"/>
      <c r="AF9" s="7"/>
      <c r="AG9" s="7"/>
    </row>
    <row r="10" spans="1:33" x14ac:dyDescent="0.35">
      <c r="A10" s="7"/>
      <c r="B10" s="7"/>
      <c r="C10" s="15">
        <v>45937</v>
      </c>
      <c r="D10" s="16">
        <v>65.476187363636356</v>
      </c>
      <c r="E10" s="16">
        <v>63.803704363636363</v>
      </c>
      <c r="F10" s="16">
        <v>538.90688599999999</v>
      </c>
      <c r="G10" s="16">
        <v>460.83859945454549</v>
      </c>
      <c r="H10" s="77"/>
      <c r="I10" s="7"/>
      <c r="J10" s="7"/>
      <c r="K10" s="7"/>
      <c r="L10" s="7"/>
      <c r="M10" s="7"/>
      <c r="N10" s="7"/>
      <c r="O10" s="7"/>
      <c r="P10" s="7"/>
      <c r="Q10" s="7"/>
      <c r="R10" s="7"/>
      <c r="S10" s="7"/>
      <c r="T10" s="7"/>
      <c r="U10" s="7"/>
      <c r="V10" s="7"/>
      <c r="W10" s="7"/>
      <c r="X10" s="7"/>
      <c r="Y10" s="7"/>
      <c r="Z10" s="7"/>
      <c r="AA10" s="7"/>
      <c r="AB10" s="7"/>
      <c r="AC10" s="7"/>
      <c r="AD10" s="7"/>
      <c r="AE10" s="7"/>
      <c r="AF10" s="7"/>
      <c r="AG10" s="7"/>
    </row>
    <row r="11" spans="1:33" x14ac:dyDescent="0.35">
      <c r="A11" s="7"/>
      <c r="B11" s="7"/>
      <c r="C11" s="15">
        <v>45938</v>
      </c>
      <c r="D11" s="16">
        <v>67.728201909090913</v>
      </c>
      <c r="E11" s="16">
        <v>68.186713727272732</v>
      </c>
      <c r="F11" s="16">
        <v>606.63508790909088</v>
      </c>
      <c r="G11" s="16">
        <v>529.02531318181821</v>
      </c>
      <c r="H11" s="77"/>
      <c r="I11" s="7"/>
      <c r="J11" s="7"/>
      <c r="K11" s="7"/>
      <c r="L11" s="7"/>
      <c r="M11" s="7"/>
      <c r="N11" s="7"/>
      <c r="O11" s="7"/>
      <c r="P11" s="7"/>
      <c r="Q11" s="7"/>
      <c r="R11" s="7"/>
      <c r="S11" s="7"/>
      <c r="T11" s="7"/>
      <c r="U11" s="7"/>
      <c r="V11" s="7"/>
      <c r="W11" s="7"/>
      <c r="X11" s="7"/>
      <c r="Y11" s="7"/>
      <c r="Z11" s="7"/>
      <c r="AA11" s="7"/>
      <c r="AB11" s="7"/>
      <c r="AC11" s="7"/>
      <c r="AD11" s="7"/>
      <c r="AE11" s="7"/>
      <c r="AF11" s="7"/>
      <c r="AG11" s="7"/>
    </row>
    <row r="12" spans="1:33" x14ac:dyDescent="0.35">
      <c r="A12" s="7"/>
      <c r="B12" s="7"/>
      <c r="C12" s="15">
        <v>45939</v>
      </c>
      <c r="D12" s="16">
        <v>76.905092272727273</v>
      </c>
      <c r="E12" s="16">
        <v>71.971497090909097</v>
      </c>
      <c r="F12" s="16">
        <v>683.54018018181819</v>
      </c>
      <c r="G12" s="16">
        <v>600.99681027272732</v>
      </c>
      <c r="H12" s="77"/>
      <c r="I12" s="7"/>
      <c r="J12" s="7"/>
      <c r="K12" s="7"/>
      <c r="L12" s="7"/>
      <c r="M12" s="7"/>
      <c r="N12" s="7"/>
      <c r="O12" s="7"/>
      <c r="P12" s="7"/>
      <c r="Q12" s="7"/>
      <c r="R12" s="7"/>
      <c r="S12" s="7"/>
      <c r="T12" s="7"/>
      <c r="U12" s="7"/>
      <c r="V12" s="7"/>
      <c r="W12" s="7"/>
      <c r="X12" s="7"/>
      <c r="Y12" s="7"/>
      <c r="Z12" s="7"/>
      <c r="AA12" s="7"/>
      <c r="AB12" s="7"/>
      <c r="AC12" s="7"/>
      <c r="AD12" s="7"/>
      <c r="AE12" s="7"/>
      <c r="AF12" s="7"/>
      <c r="AG12" s="7"/>
    </row>
    <row r="13" spans="1:33" x14ac:dyDescent="0.35">
      <c r="A13" s="7"/>
      <c r="B13" s="7"/>
      <c r="C13" s="15">
        <v>45940</v>
      </c>
      <c r="D13" s="16">
        <v>97.305234181818165</v>
      </c>
      <c r="E13" s="16">
        <v>70.178178363636363</v>
      </c>
      <c r="F13" s="16">
        <v>780.84541436363634</v>
      </c>
      <c r="G13" s="16">
        <v>671.17498863636365</v>
      </c>
      <c r="H13" s="77"/>
      <c r="I13" s="7"/>
      <c r="J13" s="7"/>
      <c r="K13" s="7"/>
      <c r="L13" s="7"/>
      <c r="M13" s="7"/>
      <c r="N13" s="7"/>
      <c r="O13" s="7"/>
      <c r="P13" s="7"/>
      <c r="Q13" s="7"/>
      <c r="R13" s="7"/>
      <c r="S13" s="7"/>
      <c r="T13" s="7"/>
      <c r="U13" s="7"/>
      <c r="V13" s="7"/>
      <c r="W13" s="7"/>
      <c r="X13" s="7"/>
      <c r="Y13" s="7"/>
      <c r="Z13" s="7"/>
      <c r="AA13" s="7"/>
      <c r="AB13" s="7"/>
      <c r="AC13" s="7"/>
      <c r="AD13" s="7"/>
      <c r="AE13" s="7"/>
      <c r="AF13" s="7"/>
      <c r="AG13" s="7"/>
    </row>
    <row r="14" spans="1:33" x14ac:dyDescent="0.35">
      <c r="A14" s="7"/>
      <c r="B14" s="7"/>
      <c r="C14" s="15">
        <v>45941</v>
      </c>
      <c r="D14" s="16">
        <v>108.13926381818182</v>
      </c>
      <c r="E14" s="16">
        <v>68.563330363636354</v>
      </c>
      <c r="F14" s="16">
        <v>888.98467818181814</v>
      </c>
      <c r="G14" s="16">
        <v>739.73831900000005</v>
      </c>
      <c r="H14" s="77"/>
      <c r="I14" s="7"/>
      <c r="J14" s="7"/>
      <c r="K14" s="7"/>
      <c r="L14" s="7"/>
      <c r="M14" s="7"/>
      <c r="N14" s="7"/>
      <c r="O14" s="7"/>
      <c r="P14" s="7"/>
      <c r="Q14" s="7"/>
      <c r="R14" s="7"/>
      <c r="S14" s="7"/>
      <c r="T14" s="7"/>
      <c r="U14" s="7"/>
      <c r="V14" s="7"/>
      <c r="W14" s="7"/>
      <c r="X14" s="7"/>
      <c r="Y14" s="7"/>
      <c r="Z14" s="7"/>
      <c r="AA14" s="7"/>
      <c r="AB14" s="7"/>
      <c r="AC14" s="7"/>
      <c r="AD14" s="7"/>
      <c r="AE14" s="7"/>
      <c r="AF14" s="7"/>
      <c r="AG14" s="7"/>
    </row>
    <row r="15" spans="1:33" x14ac:dyDescent="0.35">
      <c r="A15" s="7"/>
      <c r="B15" s="7"/>
      <c r="C15" s="15">
        <v>45942</v>
      </c>
      <c r="D15" s="16">
        <v>101.31925272727273</v>
      </c>
      <c r="E15" s="16">
        <v>79.097002090909101</v>
      </c>
      <c r="F15" s="16">
        <v>990.30393090909092</v>
      </c>
      <c r="G15" s="16">
        <v>818.83532109090913</v>
      </c>
      <c r="H15" s="77"/>
      <c r="I15" s="7"/>
      <c r="J15" s="7"/>
      <c r="K15" s="7"/>
      <c r="L15" s="7"/>
      <c r="M15" s="7"/>
      <c r="N15" s="7"/>
      <c r="O15" s="7"/>
      <c r="P15" s="7"/>
      <c r="Q15" s="7"/>
      <c r="R15" s="7"/>
      <c r="S15" s="7"/>
      <c r="T15" s="7"/>
      <c r="U15" s="7"/>
      <c r="V15" s="7"/>
      <c r="W15" s="7"/>
      <c r="X15" s="7"/>
      <c r="Y15" s="7"/>
      <c r="Z15" s="7"/>
      <c r="AA15" s="7"/>
      <c r="AB15" s="7"/>
      <c r="AC15" s="7"/>
      <c r="AD15" s="7"/>
      <c r="AE15" s="7"/>
      <c r="AF15" s="7"/>
      <c r="AG15" s="7"/>
    </row>
    <row r="16" spans="1:33" x14ac:dyDescent="0.35">
      <c r="A16" s="7"/>
      <c r="B16" s="7"/>
      <c r="C16" s="15">
        <v>45943</v>
      </c>
      <c r="D16" s="16">
        <v>115.74541136363635</v>
      </c>
      <c r="E16" s="16">
        <v>80.140231818181817</v>
      </c>
      <c r="F16" s="16">
        <v>1106.0493422727272</v>
      </c>
      <c r="G16" s="16">
        <v>898.97555290909099</v>
      </c>
      <c r="H16" s="77"/>
      <c r="I16" s="7"/>
      <c r="J16" s="7"/>
      <c r="K16" s="7"/>
      <c r="L16" s="7"/>
      <c r="M16" s="7"/>
      <c r="N16" s="7"/>
      <c r="O16" s="7"/>
      <c r="P16" s="7"/>
      <c r="Q16" s="7"/>
      <c r="R16" s="7"/>
      <c r="S16" s="7"/>
      <c r="T16" s="7"/>
      <c r="U16" s="7"/>
      <c r="V16" s="7"/>
      <c r="W16" s="7"/>
      <c r="X16" s="7"/>
      <c r="Y16" s="7"/>
      <c r="Z16" s="7"/>
      <c r="AA16" s="7"/>
      <c r="AB16" s="7"/>
      <c r="AC16" s="7"/>
      <c r="AD16" s="7"/>
      <c r="AE16" s="7"/>
      <c r="AF16" s="7"/>
      <c r="AG16" s="7"/>
    </row>
    <row r="17" spans="1:33" x14ac:dyDescent="0.35">
      <c r="A17" s="7"/>
      <c r="B17" s="7"/>
      <c r="C17" s="15">
        <v>45944</v>
      </c>
      <c r="D17" s="16">
        <v>113.39681754545455</v>
      </c>
      <c r="E17" s="16">
        <v>84.484534909090911</v>
      </c>
      <c r="F17" s="16">
        <v>1219.4461598181817</v>
      </c>
      <c r="G17" s="16">
        <v>983.46008781818193</v>
      </c>
      <c r="H17" s="77"/>
      <c r="I17" s="7"/>
      <c r="J17" s="7"/>
      <c r="K17" s="7"/>
      <c r="L17" s="7"/>
      <c r="M17" s="7"/>
      <c r="N17" s="7"/>
      <c r="O17" s="7"/>
      <c r="P17" s="7"/>
      <c r="Q17" s="7"/>
      <c r="R17" s="7"/>
      <c r="S17" s="7"/>
      <c r="T17" s="7"/>
      <c r="U17" s="7"/>
      <c r="V17" s="7"/>
      <c r="W17" s="7"/>
      <c r="X17" s="7"/>
      <c r="Y17" s="7"/>
      <c r="Z17" s="7"/>
      <c r="AA17" s="7"/>
      <c r="AB17" s="7"/>
      <c r="AC17" s="7"/>
      <c r="AD17" s="7"/>
      <c r="AE17" s="7"/>
      <c r="AF17" s="7"/>
      <c r="AG17" s="7"/>
    </row>
    <row r="18" spans="1:33" x14ac:dyDescent="0.35">
      <c r="A18" s="7"/>
      <c r="B18" s="7"/>
      <c r="C18" s="15">
        <v>45945</v>
      </c>
      <c r="D18" s="16">
        <v>95.183115181818181</v>
      </c>
      <c r="E18" s="16">
        <v>90.817943999999997</v>
      </c>
      <c r="F18" s="16">
        <v>1314.629275</v>
      </c>
      <c r="G18" s="16">
        <v>1074.2780318181819</v>
      </c>
      <c r="H18" s="77"/>
      <c r="I18" s="7"/>
      <c r="J18" s="7"/>
      <c r="K18" s="7"/>
      <c r="L18" s="7"/>
      <c r="M18" s="7"/>
      <c r="N18" s="7"/>
      <c r="O18" s="7"/>
      <c r="P18" s="7"/>
      <c r="Q18" s="7"/>
      <c r="R18" s="7"/>
      <c r="S18" s="7"/>
      <c r="T18" s="7"/>
      <c r="U18" s="7"/>
      <c r="V18" s="7"/>
      <c r="W18" s="7"/>
      <c r="X18" s="7"/>
      <c r="Y18" s="7"/>
      <c r="Z18" s="7"/>
      <c r="AA18" s="7"/>
      <c r="AB18" s="7"/>
      <c r="AC18" s="7"/>
      <c r="AD18" s="7"/>
      <c r="AE18" s="7"/>
      <c r="AF18" s="7"/>
      <c r="AG18" s="7"/>
    </row>
    <row r="19" spans="1:33" x14ac:dyDescent="0.35">
      <c r="A19" s="7"/>
      <c r="B19" s="7"/>
      <c r="C19" s="15">
        <v>45946</v>
      </c>
      <c r="D19" s="16">
        <v>73.86043190909092</v>
      </c>
      <c r="E19" s="16">
        <v>87.109541909090908</v>
      </c>
      <c r="F19" s="16">
        <v>1388.489706909091</v>
      </c>
      <c r="G19" s="16">
        <v>1161.3875737272729</v>
      </c>
      <c r="H19" s="77"/>
      <c r="I19" s="7"/>
      <c r="J19" s="7"/>
      <c r="K19" s="7"/>
      <c r="L19" s="7"/>
      <c r="M19" s="7"/>
      <c r="N19" s="7"/>
      <c r="O19" s="7"/>
      <c r="P19" s="7"/>
      <c r="Q19" s="7"/>
      <c r="R19" s="7"/>
      <c r="S19" s="7"/>
      <c r="T19" s="7"/>
      <c r="U19" s="7"/>
      <c r="V19" s="7"/>
      <c r="W19" s="7"/>
      <c r="X19" s="7"/>
      <c r="Y19" s="7"/>
      <c r="Z19" s="7"/>
      <c r="AA19" s="7"/>
      <c r="AB19" s="7"/>
      <c r="AC19" s="7"/>
      <c r="AD19" s="7"/>
      <c r="AE19" s="7"/>
      <c r="AF19" s="7"/>
      <c r="AG19" s="7"/>
    </row>
    <row r="20" spans="1:33" x14ac:dyDescent="0.35">
      <c r="A20" s="7"/>
      <c r="B20" s="7"/>
      <c r="C20" s="15">
        <v>45947</v>
      </c>
      <c r="D20" s="16">
        <v>65.705812181818189</v>
      </c>
      <c r="E20" s="16">
        <v>85.379291090909092</v>
      </c>
      <c r="F20" s="16">
        <v>1454.1955190909091</v>
      </c>
      <c r="G20" s="16">
        <v>1246.7668648181821</v>
      </c>
      <c r="H20" s="77"/>
      <c r="I20" s="7"/>
      <c r="J20" s="7"/>
      <c r="K20" s="7"/>
      <c r="L20" s="7"/>
      <c r="M20" s="7"/>
      <c r="N20" s="7"/>
      <c r="O20" s="7"/>
      <c r="P20" s="7"/>
      <c r="Q20" s="7"/>
      <c r="R20" s="7"/>
      <c r="S20" s="7"/>
      <c r="T20" s="7"/>
      <c r="U20" s="7"/>
      <c r="V20" s="7"/>
      <c r="W20" s="7"/>
      <c r="X20" s="7"/>
      <c r="Y20" s="7"/>
      <c r="Z20" s="7"/>
      <c r="AA20" s="7"/>
      <c r="AB20" s="7"/>
      <c r="AC20" s="7"/>
      <c r="AD20" s="7"/>
      <c r="AE20" s="7"/>
      <c r="AF20" s="7"/>
      <c r="AG20" s="7"/>
    </row>
    <row r="21" spans="1:33" x14ac:dyDescent="0.35">
      <c r="A21" s="7"/>
      <c r="B21" s="7"/>
      <c r="C21" s="15">
        <v>45948</v>
      </c>
      <c r="D21" s="16">
        <v>76.738458545454549</v>
      </c>
      <c r="E21" s="16">
        <v>82.49836127272728</v>
      </c>
      <c r="F21" s="16">
        <v>1530.9339776363636</v>
      </c>
      <c r="G21" s="16">
        <v>1329.2652260909094</v>
      </c>
      <c r="H21" s="77"/>
      <c r="I21" s="7" t="s">
        <v>162</v>
      </c>
      <c r="J21" s="7"/>
      <c r="K21" s="7"/>
      <c r="L21" s="7"/>
      <c r="M21" s="7"/>
      <c r="N21" s="7"/>
      <c r="O21" s="7"/>
      <c r="P21" s="7"/>
      <c r="Q21" s="7"/>
      <c r="R21" s="7"/>
      <c r="S21" s="7"/>
      <c r="T21" s="7"/>
      <c r="U21" s="7"/>
      <c r="V21" s="7"/>
      <c r="W21" s="7"/>
      <c r="X21" s="7"/>
      <c r="Y21" s="7"/>
      <c r="Z21" s="7"/>
      <c r="AA21" s="7"/>
      <c r="AB21" s="7"/>
      <c r="AC21" s="7"/>
      <c r="AD21" s="7"/>
      <c r="AE21" s="7"/>
      <c r="AF21" s="7"/>
      <c r="AG21" s="7"/>
    </row>
    <row r="22" spans="1:33" x14ac:dyDescent="0.35">
      <c r="A22" s="7"/>
      <c r="B22" s="7"/>
      <c r="C22" s="15">
        <v>45949</v>
      </c>
      <c r="D22" s="16">
        <v>67.963018727272726</v>
      </c>
      <c r="E22" s="16">
        <v>80.619623545454544</v>
      </c>
      <c r="F22" s="16">
        <v>1598.8969963636364</v>
      </c>
      <c r="G22" s="16">
        <v>1409.8848496363639</v>
      </c>
      <c r="H22" s="77"/>
      <c r="I22" s="7"/>
      <c r="J22" s="7"/>
      <c r="K22" s="7"/>
      <c r="L22" s="7"/>
      <c r="M22" s="7"/>
      <c r="N22" s="7"/>
      <c r="O22" s="7"/>
      <c r="P22" s="7"/>
      <c r="Q22" s="7"/>
      <c r="R22" s="7"/>
      <c r="S22" s="7"/>
      <c r="T22" s="7"/>
      <c r="U22" s="7"/>
      <c r="V22" s="7"/>
      <c r="W22" s="7"/>
      <c r="X22" s="7"/>
      <c r="Y22" s="7"/>
      <c r="Z22" s="7"/>
      <c r="AA22" s="7"/>
      <c r="AB22" s="7"/>
      <c r="AC22" s="7"/>
      <c r="AD22" s="7"/>
      <c r="AE22" s="7"/>
      <c r="AF22" s="7"/>
      <c r="AG22" s="7"/>
    </row>
    <row r="23" spans="1:33" x14ac:dyDescent="0.35">
      <c r="A23" s="7"/>
      <c r="B23" s="7"/>
      <c r="C23" s="15">
        <v>45950</v>
      </c>
      <c r="D23" s="16">
        <v>77.284269000000009</v>
      </c>
      <c r="E23" s="16">
        <v>78.395703363636358</v>
      </c>
      <c r="F23" s="16">
        <v>1676.1812653636364</v>
      </c>
      <c r="G23" s="16">
        <v>1488.2805530000003</v>
      </c>
      <c r="H23" s="77"/>
      <c r="I23" s="7"/>
      <c r="J23" s="7"/>
      <c r="K23" s="7"/>
      <c r="L23" s="7"/>
      <c r="M23" s="7"/>
      <c r="N23" s="7"/>
      <c r="O23" s="7"/>
      <c r="P23" s="7"/>
      <c r="Q23" s="7"/>
      <c r="R23" s="7"/>
      <c r="S23" s="7"/>
      <c r="T23" s="7"/>
      <c r="U23" s="7"/>
      <c r="V23" s="7"/>
      <c r="W23" s="7"/>
      <c r="X23" s="7"/>
      <c r="Y23" s="7"/>
      <c r="Z23" s="7"/>
      <c r="AA23" s="7"/>
      <c r="AB23" s="7"/>
      <c r="AC23" s="7"/>
      <c r="AD23" s="7"/>
      <c r="AE23" s="7"/>
      <c r="AF23" s="7"/>
      <c r="AG23" s="7"/>
    </row>
    <row r="24" spans="1:33" x14ac:dyDescent="0.35">
      <c r="A24" s="7"/>
      <c r="B24" s="7"/>
      <c r="C24" s="15">
        <v>45951</v>
      </c>
      <c r="D24" s="16">
        <v>87.833978999999999</v>
      </c>
      <c r="E24" s="16">
        <v>82.458148636363632</v>
      </c>
      <c r="F24" s="16">
        <v>1764.0152443636364</v>
      </c>
      <c r="G24" s="16">
        <v>1570.7387016363639</v>
      </c>
      <c r="H24" s="77"/>
      <c r="I24" s="7"/>
      <c r="J24" s="7"/>
      <c r="K24" s="7"/>
      <c r="L24" s="7"/>
      <c r="M24" s="7"/>
      <c r="N24" s="7"/>
      <c r="O24" s="7"/>
      <c r="P24" s="7"/>
      <c r="Q24" s="7"/>
      <c r="R24" s="7"/>
      <c r="S24" s="7"/>
      <c r="T24" s="7"/>
      <c r="U24" s="7"/>
      <c r="V24" s="7"/>
      <c r="W24" s="7"/>
      <c r="X24" s="7"/>
      <c r="Y24" s="7"/>
      <c r="Z24" s="7"/>
      <c r="AA24" s="7"/>
      <c r="AB24" s="7"/>
      <c r="AC24" s="7"/>
      <c r="AD24" s="7"/>
      <c r="AE24" s="7"/>
      <c r="AF24" s="7"/>
      <c r="AG24" s="7"/>
    </row>
    <row r="25" spans="1:33" x14ac:dyDescent="0.35">
      <c r="A25" s="7"/>
      <c r="B25" s="7"/>
      <c r="C25" s="15">
        <v>45952</v>
      </c>
      <c r="D25" s="16">
        <v>88.137309090909099</v>
      </c>
      <c r="E25" s="16">
        <v>89.551241181818185</v>
      </c>
      <c r="F25" s="16">
        <v>1852.1525534545456</v>
      </c>
      <c r="G25" s="16">
        <v>1660.289942818182</v>
      </c>
      <c r="H25" s="77"/>
      <c r="I25" s="7"/>
      <c r="J25" s="7"/>
      <c r="K25" s="7"/>
      <c r="L25" s="7"/>
      <c r="M25" s="7"/>
      <c r="N25" s="7"/>
      <c r="O25" s="7"/>
      <c r="P25" s="7"/>
      <c r="Q25" s="7"/>
      <c r="R25" s="7"/>
      <c r="S25" s="7"/>
      <c r="T25" s="7"/>
      <c r="U25" s="7"/>
      <c r="V25" s="7"/>
      <c r="W25" s="7"/>
      <c r="X25" s="7"/>
      <c r="Y25" s="7"/>
      <c r="Z25" s="7"/>
      <c r="AA25" s="7"/>
      <c r="AB25" s="7"/>
      <c r="AC25" s="7"/>
      <c r="AD25" s="7"/>
      <c r="AE25" s="7"/>
      <c r="AF25" s="7"/>
      <c r="AG25" s="7"/>
    </row>
    <row r="26" spans="1:33" x14ac:dyDescent="0.35">
      <c r="A26" s="7"/>
      <c r="B26" s="7"/>
      <c r="C26" s="15">
        <v>45953</v>
      </c>
      <c r="D26" s="16">
        <v>88.731784272727268</v>
      </c>
      <c r="E26" s="16">
        <v>110.33911754545456</v>
      </c>
      <c r="F26" s="16">
        <v>1940.8843377272729</v>
      </c>
      <c r="G26" s="16">
        <v>1770.6290603636367</v>
      </c>
      <c r="H26" s="77"/>
      <c r="I26" s="7"/>
      <c r="J26" s="7"/>
      <c r="K26" s="7"/>
      <c r="L26" s="7"/>
      <c r="M26" s="7"/>
      <c r="N26" s="7"/>
      <c r="O26" s="7"/>
      <c r="P26" s="7"/>
      <c r="Q26" s="7"/>
      <c r="R26" s="7"/>
      <c r="S26" s="7"/>
      <c r="T26" s="7"/>
      <c r="U26" s="7"/>
      <c r="V26" s="7"/>
      <c r="W26" s="7"/>
      <c r="X26" s="7"/>
      <c r="Y26" s="7"/>
      <c r="Z26" s="7"/>
      <c r="AA26" s="7"/>
      <c r="AB26" s="7"/>
      <c r="AC26" s="7"/>
      <c r="AD26" s="7"/>
      <c r="AE26" s="7"/>
      <c r="AF26" s="7"/>
      <c r="AG26" s="7"/>
    </row>
    <row r="27" spans="1:33" x14ac:dyDescent="0.35">
      <c r="A27" s="7"/>
      <c r="B27" s="7"/>
      <c r="C27" s="15">
        <v>45954</v>
      </c>
      <c r="D27" s="16">
        <v>83.909314272727272</v>
      </c>
      <c r="E27" s="16">
        <v>115.64047945454546</v>
      </c>
      <c r="F27" s="16">
        <v>2024.7936520000001</v>
      </c>
      <c r="G27" s="16">
        <v>1886.269539818182</v>
      </c>
      <c r="H27" s="77"/>
      <c r="I27" s="7"/>
      <c r="J27" s="7"/>
      <c r="K27" s="7"/>
      <c r="L27" s="7"/>
      <c r="M27" s="7"/>
      <c r="N27" s="7"/>
      <c r="O27" s="7"/>
      <c r="P27" s="7"/>
      <c r="Q27" s="7"/>
      <c r="R27" s="7"/>
      <c r="S27" s="7"/>
      <c r="T27" s="7"/>
      <c r="U27" s="7"/>
      <c r="V27" s="7"/>
      <c r="W27" s="7"/>
      <c r="X27" s="7"/>
      <c r="Y27" s="7"/>
      <c r="Z27" s="7"/>
      <c r="AA27" s="7"/>
      <c r="AB27" s="7"/>
      <c r="AC27" s="7"/>
      <c r="AD27" s="7"/>
      <c r="AE27" s="7"/>
      <c r="AF27" s="7"/>
      <c r="AG27" s="7"/>
    </row>
    <row r="28" spans="1:33" x14ac:dyDescent="0.35">
      <c r="A28" s="7"/>
      <c r="B28" s="7"/>
      <c r="C28" s="15">
        <v>45955</v>
      </c>
      <c r="D28" s="16">
        <v>78.638806090909085</v>
      </c>
      <c r="E28" s="16">
        <v>113.22395027272727</v>
      </c>
      <c r="F28" s="16">
        <v>2103.4324580909092</v>
      </c>
      <c r="G28" s="16">
        <v>1999.4934900909093</v>
      </c>
      <c r="H28" s="77"/>
      <c r="I28" s="7"/>
      <c r="J28" s="7"/>
      <c r="K28" s="7"/>
      <c r="L28" s="7"/>
      <c r="M28" s="7"/>
      <c r="N28" s="7"/>
      <c r="O28" s="7"/>
      <c r="P28" s="7"/>
      <c r="Q28" s="7"/>
      <c r="R28" s="7"/>
      <c r="S28" s="7"/>
      <c r="T28" s="7"/>
      <c r="U28" s="7"/>
      <c r="V28" s="7"/>
      <c r="W28" s="7"/>
      <c r="X28" s="7"/>
      <c r="Y28" s="7"/>
      <c r="Z28" s="7"/>
      <c r="AA28" s="7"/>
      <c r="AB28" s="7"/>
      <c r="AC28" s="7"/>
      <c r="AD28" s="7"/>
      <c r="AE28" s="7"/>
      <c r="AF28" s="7"/>
      <c r="AG28" s="7"/>
    </row>
    <row r="29" spans="1:33" x14ac:dyDescent="0.35">
      <c r="A29" s="7"/>
      <c r="B29" s="7"/>
      <c r="C29" s="15">
        <v>45956</v>
      </c>
      <c r="D29" s="16">
        <v>81.467750636363633</v>
      </c>
      <c r="E29" s="16">
        <v>126.34875609090909</v>
      </c>
      <c r="F29" s="16">
        <v>2184.9002087272729</v>
      </c>
      <c r="G29" s="16">
        <v>2125.8422461818182</v>
      </c>
      <c r="H29" s="77"/>
      <c r="I29" s="7"/>
      <c r="J29" s="7"/>
      <c r="K29" s="7"/>
      <c r="L29" s="7"/>
      <c r="M29" s="7"/>
      <c r="N29" s="7"/>
      <c r="O29" s="7"/>
      <c r="P29" s="7"/>
      <c r="Q29" s="7"/>
      <c r="R29" s="7"/>
      <c r="S29" s="7"/>
      <c r="T29" s="7"/>
      <c r="U29" s="7"/>
      <c r="V29" s="7"/>
      <c r="W29" s="7"/>
      <c r="X29" s="7"/>
      <c r="Y29" s="7"/>
      <c r="Z29" s="7"/>
      <c r="AA29" s="7"/>
      <c r="AB29" s="7"/>
      <c r="AC29" s="7"/>
      <c r="AD29" s="7"/>
      <c r="AE29" s="7"/>
      <c r="AF29" s="7"/>
      <c r="AG29" s="7"/>
    </row>
    <row r="30" spans="1:33" x14ac:dyDescent="0.35">
      <c r="A30" s="7"/>
      <c r="B30" s="7"/>
      <c r="C30" s="15">
        <v>45957</v>
      </c>
      <c r="D30" s="16">
        <v>88.786279454545451</v>
      </c>
      <c r="E30" s="16">
        <v>111.80977390909091</v>
      </c>
      <c r="F30" s="16">
        <v>2273.6864881818183</v>
      </c>
      <c r="G30" s="16">
        <v>2237.652020090909</v>
      </c>
      <c r="H30" s="77"/>
      <c r="I30" s="7"/>
      <c r="J30" s="7"/>
      <c r="K30" s="7"/>
      <c r="L30" s="7"/>
      <c r="M30" s="7"/>
      <c r="N30" s="7"/>
      <c r="O30" s="7"/>
      <c r="P30" s="7"/>
      <c r="Q30" s="7"/>
      <c r="R30" s="7"/>
      <c r="S30" s="7"/>
      <c r="T30" s="7"/>
      <c r="U30" s="7"/>
      <c r="V30" s="7"/>
      <c r="W30" s="7"/>
      <c r="X30" s="7"/>
      <c r="Y30" s="7"/>
      <c r="Z30" s="7"/>
      <c r="AA30" s="7"/>
      <c r="AB30" s="7"/>
      <c r="AC30" s="7"/>
      <c r="AD30" s="7"/>
      <c r="AE30" s="7"/>
      <c r="AF30" s="7"/>
      <c r="AG30" s="7"/>
    </row>
    <row r="31" spans="1:33" x14ac:dyDescent="0.35">
      <c r="A31" s="7"/>
      <c r="B31" s="7"/>
      <c r="C31" s="15">
        <v>45958</v>
      </c>
      <c r="D31" s="16">
        <v>83.440224272727264</v>
      </c>
      <c r="E31" s="16">
        <v>100.03923909090908</v>
      </c>
      <c r="F31" s="16">
        <v>2357.1267124545457</v>
      </c>
      <c r="G31" s="16">
        <v>2337.6912591818182</v>
      </c>
      <c r="H31" s="77"/>
      <c r="I31" s="7"/>
      <c r="J31" s="7"/>
      <c r="K31" s="7"/>
      <c r="L31" s="7"/>
      <c r="M31" s="7"/>
      <c r="N31" s="7"/>
      <c r="O31" s="7"/>
      <c r="P31" s="7"/>
      <c r="Q31" s="7"/>
      <c r="R31" s="7"/>
      <c r="S31" s="7"/>
      <c r="T31" s="7"/>
      <c r="U31" s="7"/>
      <c r="V31" s="7"/>
      <c r="W31" s="7"/>
      <c r="X31" s="7"/>
      <c r="Y31" s="7"/>
      <c r="Z31" s="7"/>
      <c r="AA31" s="7"/>
      <c r="AB31" s="7"/>
      <c r="AC31" s="7"/>
      <c r="AD31" s="7"/>
      <c r="AE31" s="7"/>
      <c r="AF31" s="7"/>
      <c r="AG31" s="7"/>
    </row>
    <row r="32" spans="1:33" x14ac:dyDescent="0.35">
      <c r="A32" s="7"/>
      <c r="B32" s="7"/>
      <c r="C32" s="15">
        <v>45959</v>
      </c>
      <c r="D32" s="16">
        <v>78.824942818181825</v>
      </c>
      <c r="E32" s="16">
        <v>110.22174181818181</v>
      </c>
      <c r="F32" s="16">
        <v>2435.9516552727273</v>
      </c>
      <c r="G32" s="16">
        <v>2447.9130009999999</v>
      </c>
      <c r="H32" s="77"/>
      <c r="I32" s="7"/>
      <c r="J32" s="7"/>
      <c r="K32" s="7"/>
      <c r="L32" s="7"/>
      <c r="M32" s="7"/>
      <c r="N32" s="7"/>
      <c r="O32" s="7"/>
      <c r="P32" s="7"/>
      <c r="Q32" s="7"/>
      <c r="R32" s="7"/>
      <c r="S32" s="7"/>
      <c r="T32" s="7"/>
      <c r="U32" s="7"/>
      <c r="V32" s="7"/>
      <c r="W32" s="7"/>
      <c r="X32" s="7"/>
      <c r="Y32" s="7"/>
      <c r="Z32" s="7"/>
      <c r="AA32" s="7"/>
      <c r="AB32" s="7"/>
      <c r="AC32" s="7"/>
      <c r="AD32" s="7"/>
      <c r="AE32" s="7"/>
      <c r="AF32" s="7"/>
      <c r="AG32" s="7"/>
    </row>
    <row r="33" spans="1:33" x14ac:dyDescent="0.35">
      <c r="A33" s="7"/>
      <c r="B33" s="7"/>
      <c r="C33" s="15">
        <v>45960</v>
      </c>
      <c r="D33" s="16">
        <v>87.840527090909092</v>
      </c>
      <c r="E33" s="16">
        <v>119.04862618181818</v>
      </c>
      <c r="F33" s="16">
        <v>2523.7921823636366</v>
      </c>
      <c r="G33" s="16">
        <v>2566.9616271818181</v>
      </c>
      <c r="H33" s="77"/>
      <c r="I33" s="7"/>
      <c r="J33" s="7"/>
      <c r="K33" s="7"/>
      <c r="L33" s="7"/>
      <c r="M33" s="7"/>
      <c r="N33" s="7"/>
      <c r="O33" s="7"/>
      <c r="P33" s="7"/>
      <c r="Q33" s="7"/>
      <c r="R33" s="7"/>
      <c r="S33" s="7"/>
      <c r="T33" s="7"/>
      <c r="U33" s="7"/>
      <c r="V33" s="7"/>
      <c r="W33" s="7"/>
      <c r="X33" s="7"/>
      <c r="Y33" s="7"/>
      <c r="Z33" s="7"/>
      <c r="AA33" s="7"/>
      <c r="AB33" s="7"/>
      <c r="AC33" s="7"/>
      <c r="AD33" s="7"/>
      <c r="AE33" s="7"/>
      <c r="AF33" s="7"/>
      <c r="AG33" s="7"/>
    </row>
    <row r="34" spans="1:33" x14ac:dyDescent="0.35">
      <c r="A34" s="7"/>
      <c r="B34" s="7"/>
      <c r="C34" s="15">
        <v>45961</v>
      </c>
      <c r="D34" s="16">
        <v>90.006925999999993</v>
      </c>
      <c r="E34" s="16">
        <v>94.777291727272726</v>
      </c>
      <c r="F34" s="16">
        <v>2613.7991083636366</v>
      </c>
      <c r="G34" s="16">
        <v>2661.7389189090909</v>
      </c>
      <c r="H34" s="77"/>
      <c r="I34" s="7"/>
      <c r="J34" s="7"/>
      <c r="K34" s="7"/>
      <c r="L34" s="7"/>
      <c r="M34" s="7"/>
      <c r="N34" s="7"/>
      <c r="O34" s="7"/>
      <c r="P34" s="7"/>
      <c r="Q34" s="7"/>
      <c r="R34" s="7"/>
      <c r="S34" s="7"/>
      <c r="T34" s="7"/>
      <c r="U34" s="7"/>
      <c r="V34" s="7"/>
      <c r="W34" s="7"/>
      <c r="X34" s="7"/>
      <c r="Y34" s="7"/>
      <c r="Z34" s="7"/>
      <c r="AA34" s="7"/>
      <c r="AB34" s="7"/>
      <c r="AC34" s="7"/>
      <c r="AD34" s="7"/>
      <c r="AE34" s="7"/>
      <c r="AF34" s="7"/>
      <c r="AG34" s="7"/>
    </row>
    <row r="35" spans="1:33" x14ac:dyDescent="0.35">
      <c r="A35" s="7"/>
      <c r="B35" s="7"/>
      <c r="C35" s="15">
        <v>45962</v>
      </c>
      <c r="D35" s="16">
        <v>93.383419454545447</v>
      </c>
      <c r="E35" s="16">
        <v>93.428367545454535</v>
      </c>
      <c r="F35" s="16">
        <v>2707.1825278181823</v>
      </c>
      <c r="G35" s="16">
        <v>2755.1672864545453</v>
      </c>
      <c r="H35" s="77"/>
      <c r="I35" s="7"/>
      <c r="J35" s="7"/>
      <c r="K35" s="7"/>
      <c r="L35" s="7"/>
      <c r="M35" s="7"/>
      <c r="N35" s="7"/>
      <c r="O35" s="7"/>
      <c r="P35" s="7"/>
      <c r="Q35" s="7"/>
      <c r="R35" s="7"/>
      <c r="S35" s="7"/>
      <c r="T35" s="7"/>
      <c r="U35" s="7"/>
      <c r="V35" s="7"/>
      <c r="W35" s="7"/>
      <c r="X35" s="7"/>
      <c r="Y35" s="7"/>
      <c r="Z35" s="7"/>
      <c r="AA35" s="7"/>
      <c r="AB35" s="7"/>
      <c r="AC35" s="7"/>
      <c r="AD35" s="7"/>
      <c r="AE35" s="7"/>
      <c r="AF35" s="7"/>
      <c r="AG35" s="7"/>
    </row>
    <row r="36" spans="1:33" x14ac:dyDescent="0.35">
      <c r="A36" s="7"/>
      <c r="B36" s="7"/>
      <c r="C36" s="15">
        <v>45963</v>
      </c>
      <c r="D36" s="16">
        <v>86.642942636363628</v>
      </c>
      <c r="E36" s="16">
        <v>106.79577681818181</v>
      </c>
      <c r="F36" s="16">
        <v>2793.8254704545461</v>
      </c>
      <c r="G36" s="16">
        <v>2861.9630632727271</v>
      </c>
      <c r="H36" s="77"/>
      <c r="I36" s="7"/>
      <c r="J36" s="7"/>
      <c r="K36" s="7"/>
      <c r="L36" s="7"/>
      <c r="M36" s="7"/>
      <c r="N36" s="7"/>
      <c r="O36" s="7"/>
      <c r="P36" s="7"/>
      <c r="Q36" s="7"/>
      <c r="R36" s="7"/>
      <c r="S36" s="7"/>
      <c r="T36" s="7"/>
      <c r="U36" s="7"/>
      <c r="V36" s="7"/>
      <c r="W36" s="7"/>
      <c r="X36" s="7"/>
      <c r="Y36" s="7"/>
      <c r="Z36" s="7"/>
      <c r="AA36" s="7"/>
      <c r="AB36" s="7"/>
      <c r="AC36" s="7"/>
      <c r="AD36" s="7"/>
      <c r="AE36" s="7"/>
      <c r="AF36" s="7"/>
      <c r="AG36" s="7"/>
    </row>
    <row r="37" spans="1:33" x14ac:dyDescent="0.35">
      <c r="A37" s="7"/>
      <c r="B37" s="7"/>
      <c r="C37" s="15">
        <v>45964</v>
      </c>
      <c r="D37" s="16">
        <v>92.122974545454539</v>
      </c>
      <c r="E37" s="16">
        <v>99.616773363636355</v>
      </c>
      <c r="F37" s="16">
        <v>2885.9484450000004</v>
      </c>
      <c r="G37" s="16">
        <v>2961.5798366363633</v>
      </c>
      <c r="H37" s="77"/>
      <c r="I37" s="7"/>
      <c r="J37" s="7"/>
      <c r="K37" s="7"/>
      <c r="L37" s="7"/>
      <c r="M37" s="7"/>
      <c r="N37" s="7"/>
      <c r="O37" s="7"/>
      <c r="P37" s="7"/>
      <c r="Q37" s="7"/>
      <c r="R37" s="7"/>
      <c r="S37" s="7"/>
      <c r="T37" s="7"/>
      <c r="U37" s="7"/>
      <c r="V37" s="7"/>
      <c r="W37" s="7"/>
      <c r="X37" s="7"/>
      <c r="Y37" s="7"/>
      <c r="Z37" s="7"/>
      <c r="AA37" s="7"/>
      <c r="AB37" s="7"/>
      <c r="AC37" s="7"/>
      <c r="AD37" s="7"/>
      <c r="AE37" s="7"/>
      <c r="AF37" s="7"/>
      <c r="AG37" s="7"/>
    </row>
    <row r="38" spans="1:33" x14ac:dyDescent="0.35">
      <c r="A38" s="7"/>
      <c r="B38" s="7"/>
      <c r="C38" s="15">
        <v>45965</v>
      </c>
      <c r="D38" s="16">
        <v>104.08470863636363</v>
      </c>
      <c r="E38" s="16">
        <v>86.283075999999994</v>
      </c>
      <c r="F38" s="16">
        <v>2990.0331536363642</v>
      </c>
      <c r="G38" s="16">
        <v>3047.8629126363635</v>
      </c>
      <c r="H38" s="77"/>
      <c r="I38" s="7"/>
      <c r="J38" s="7"/>
      <c r="K38" s="7"/>
      <c r="L38" s="7"/>
      <c r="M38" s="7"/>
      <c r="N38" s="7"/>
      <c r="O38" s="7"/>
      <c r="P38" s="7"/>
      <c r="Q38" s="7"/>
      <c r="R38" s="7"/>
      <c r="S38" s="7"/>
      <c r="T38" s="7"/>
      <c r="U38" s="7"/>
      <c r="V38" s="7"/>
      <c r="W38" s="7"/>
      <c r="X38" s="7"/>
      <c r="Y38" s="7"/>
      <c r="Z38" s="7"/>
      <c r="AA38" s="7"/>
      <c r="AB38" s="7"/>
      <c r="AC38" s="7"/>
      <c r="AD38" s="7"/>
      <c r="AE38" s="7"/>
      <c r="AF38" s="7"/>
      <c r="AG38" s="7"/>
    </row>
    <row r="39" spans="1:33" x14ac:dyDescent="0.35">
      <c r="A39" s="7"/>
      <c r="B39" s="7"/>
      <c r="C39" s="15">
        <v>45966</v>
      </c>
      <c r="D39" s="16">
        <v>107.26950172727274</v>
      </c>
      <c r="E39" s="16">
        <v>78.705361090909093</v>
      </c>
      <c r="F39" s="16">
        <v>3097.3026553636369</v>
      </c>
      <c r="G39" s="16">
        <v>3126.5682737272728</v>
      </c>
      <c r="H39" s="77"/>
      <c r="I39" s="7"/>
      <c r="J39" s="7"/>
      <c r="K39" s="7"/>
      <c r="L39" s="7"/>
      <c r="M39" s="7"/>
      <c r="N39" s="7"/>
      <c r="O39" s="7"/>
      <c r="P39" s="7"/>
      <c r="Q39" s="7"/>
      <c r="R39" s="7"/>
      <c r="S39" s="7"/>
      <c r="T39" s="7"/>
      <c r="U39" s="7"/>
      <c r="V39" s="7"/>
      <c r="W39" s="7"/>
      <c r="X39" s="7"/>
      <c r="Y39" s="7"/>
      <c r="Z39" s="7"/>
      <c r="AA39" s="7"/>
      <c r="AB39" s="7"/>
      <c r="AC39" s="7"/>
      <c r="AD39" s="7"/>
      <c r="AE39" s="7"/>
      <c r="AF39" s="7"/>
      <c r="AG39" s="7"/>
    </row>
    <row r="40" spans="1:33" x14ac:dyDescent="0.35">
      <c r="A40" s="7"/>
      <c r="B40" s="7"/>
      <c r="C40" s="15">
        <v>45967</v>
      </c>
      <c r="D40" s="16">
        <v>104.45974527272728</v>
      </c>
      <c r="E40" s="16">
        <v>77.499247363636371</v>
      </c>
      <c r="F40" s="16">
        <v>3201.762400636364</v>
      </c>
      <c r="G40" s="16">
        <v>3204.0675210909089</v>
      </c>
      <c r="H40" s="77"/>
      <c r="I40" s="7"/>
      <c r="J40" s="7"/>
      <c r="K40" s="7"/>
      <c r="L40" s="7"/>
      <c r="M40" s="7"/>
      <c r="N40" s="7"/>
      <c r="O40" s="7"/>
      <c r="P40" s="7"/>
      <c r="Q40" s="7"/>
      <c r="R40" s="7"/>
      <c r="S40" s="7"/>
      <c r="T40" s="7"/>
      <c r="U40" s="7"/>
      <c r="V40" s="7"/>
      <c r="W40" s="7"/>
      <c r="X40" s="7"/>
      <c r="Y40" s="7"/>
      <c r="Z40" s="7"/>
      <c r="AA40" s="7"/>
      <c r="AB40" s="7"/>
      <c r="AC40" s="7"/>
      <c r="AD40" s="7"/>
      <c r="AE40" s="7"/>
      <c r="AF40" s="7"/>
      <c r="AG40" s="7"/>
    </row>
    <row r="41" spans="1:33" x14ac:dyDescent="0.35">
      <c r="A41" s="7"/>
      <c r="B41" s="7"/>
      <c r="C41" s="15">
        <v>45968</v>
      </c>
      <c r="D41" s="16">
        <v>108.12095236363636</v>
      </c>
      <c r="E41" s="16">
        <v>82.30084972727272</v>
      </c>
      <c r="F41" s="16">
        <v>3309.8833530000002</v>
      </c>
      <c r="G41" s="16">
        <v>3286.3683708181816</v>
      </c>
      <c r="H41" s="77"/>
      <c r="I41" s="7"/>
      <c r="J41" s="7"/>
      <c r="K41" s="7"/>
      <c r="L41" s="7"/>
      <c r="M41" s="7"/>
      <c r="N41" s="7"/>
      <c r="O41" s="7"/>
      <c r="P41" s="7"/>
      <c r="Q41" s="7"/>
      <c r="R41" s="7"/>
      <c r="S41" s="7"/>
      <c r="T41" s="7"/>
      <c r="U41" s="7"/>
      <c r="V41" s="7"/>
      <c r="W41" s="7"/>
      <c r="X41" s="7"/>
      <c r="Y41" s="7"/>
      <c r="Z41" s="7"/>
      <c r="AA41" s="7"/>
      <c r="AB41" s="7"/>
      <c r="AC41" s="7"/>
      <c r="AD41" s="7"/>
      <c r="AE41" s="7"/>
      <c r="AF41" s="7"/>
      <c r="AG41" s="7"/>
    </row>
    <row r="42" spans="1:33" x14ac:dyDescent="0.35">
      <c r="A42" s="7"/>
      <c r="B42" s="7"/>
      <c r="C42" s="15">
        <v>45969</v>
      </c>
      <c r="D42" s="16">
        <v>118.628073</v>
      </c>
      <c r="E42" s="16">
        <v>83.776743545454551</v>
      </c>
      <c r="F42" s="16">
        <v>3428.511426</v>
      </c>
      <c r="G42" s="16">
        <v>3370.1451143636359</v>
      </c>
      <c r="H42" s="77"/>
      <c r="I42" s="7"/>
      <c r="J42" s="7"/>
      <c r="K42" s="7"/>
      <c r="L42" s="7"/>
      <c r="M42" s="7"/>
      <c r="N42" s="7"/>
      <c r="O42" s="7"/>
      <c r="P42" s="7"/>
      <c r="Q42" s="7"/>
      <c r="R42" s="7"/>
      <c r="S42" s="7"/>
      <c r="T42" s="7"/>
      <c r="U42" s="7"/>
      <c r="V42" s="7"/>
      <c r="W42" s="7"/>
      <c r="X42" s="7"/>
      <c r="Y42" s="7"/>
      <c r="Z42" s="7"/>
      <c r="AA42" s="7"/>
      <c r="AB42" s="7"/>
      <c r="AC42" s="7"/>
      <c r="AD42" s="7"/>
      <c r="AE42" s="7"/>
      <c r="AF42" s="7"/>
      <c r="AG42" s="7"/>
    </row>
    <row r="43" spans="1:33" x14ac:dyDescent="0.35">
      <c r="A43" s="7"/>
      <c r="B43" s="7"/>
      <c r="C43" s="15">
        <v>45970</v>
      </c>
      <c r="D43" s="16">
        <v>119.36842654545455</v>
      </c>
      <c r="E43" s="16">
        <v>99.28143654545454</v>
      </c>
      <c r="F43" s="16">
        <v>3547.8798525454545</v>
      </c>
      <c r="G43" s="16">
        <v>3469.4265509090906</v>
      </c>
      <c r="H43" s="77"/>
      <c r="I43" s="7"/>
      <c r="J43" s="7"/>
      <c r="K43" s="7"/>
      <c r="L43" s="7"/>
      <c r="M43" s="7"/>
      <c r="N43" s="7"/>
      <c r="O43" s="7"/>
      <c r="P43" s="7"/>
      <c r="Q43" s="7"/>
      <c r="R43" s="7"/>
      <c r="S43" s="7"/>
      <c r="T43" s="7"/>
      <c r="U43" s="7"/>
      <c r="V43" s="7"/>
      <c r="W43" s="7"/>
      <c r="X43" s="7"/>
      <c r="Y43" s="7"/>
      <c r="Z43" s="7"/>
      <c r="AA43" s="7"/>
      <c r="AB43" s="7"/>
      <c r="AC43" s="7"/>
      <c r="AD43" s="7"/>
      <c r="AE43" s="7"/>
      <c r="AF43" s="7"/>
      <c r="AG43" s="7"/>
    </row>
    <row r="44" spans="1:33" x14ac:dyDescent="0.35">
      <c r="A44" s="7"/>
      <c r="B44" s="7"/>
      <c r="C44" s="15">
        <v>45971</v>
      </c>
      <c r="D44" s="16">
        <v>112.24431136363637</v>
      </c>
      <c r="E44" s="16">
        <v>104.06299281818183</v>
      </c>
      <c r="F44" s="16">
        <v>3660.1241639090908</v>
      </c>
      <c r="G44" s="16">
        <v>3573.4895437272726</v>
      </c>
      <c r="H44" s="77"/>
      <c r="I44" s="7"/>
      <c r="J44" s="7"/>
      <c r="K44" s="7"/>
      <c r="L44" s="7"/>
      <c r="M44" s="7"/>
      <c r="N44" s="7"/>
      <c r="O44" s="7"/>
      <c r="P44" s="7"/>
      <c r="Q44" s="7"/>
      <c r="R44" s="7"/>
      <c r="S44" s="7"/>
      <c r="T44" s="7"/>
      <c r="U44" s="7"/>
      <c r="V44" s="7"/>
      <c r="W44" s="7"/>
      <c r="X44" s="7"/>
      <c r="Y44" s="7"/>
      <c r="Z44" s="7"/>
      <c r="AA44" s="7"/>
      <c r="AB44" s="7"/>
      <c r="AC44" s="7"/>
      <c r="AD44" s="7"/>
      <c r="AE44" s="7"/>
      <c r="AF44" s="7"/>
      <c r="AG44" s="7"/>
    </row>
    <row r="45" spans="1:33" x14ac:dyDescent="0.35">
      <c r="A45" s="7"/>
      <c r="B45" s="7"/>
      <c r="C45" s="15">
        <v>45972</v>
      </c>
      <c r="D45" s="16">
        <v>121.94863363636364</v>
      </c>
      <c r="E45" s="16">
        <v>108.16593309090909</v>
      </c>
      <c r="F45" s="16">
        <v>3782.0727975454547</v>
      </c>
      <c r="G45" s="16">
        <v>3681.6554768181818</v>
      </c>
      <c r="H45" s="77"/>
      <c r="I45" s="7"/>
      <c r="J45" s="7"/>
      <c r="K45" s="7"/>
      <c r="L45" s="7"/>
      <c r="M45" s="7"/>
      <c r="N45" s="7"/>
      <c r="O45" s="7"/>
      <c r="P45" s="7"/>
      <c r="Q45" s="7"/>
      <c r="R45" s="7"/>
      <c r="S45" s="7"/>
      <c r="T45" s="7"/>
      <c r="U45" s="7"/>
      <c r="V45" s="7"/>
      <c r="W45" s="7"/>
      <c r="X45" s="7"/>
      <c r="Y45" s="7"/>
      <c r="Z45" s="7"/>
      <c r="AA45" s="7"/>
      <c r="AB45" s="7"/>
      <c r="AC45" s="7"/>
      <c r="AD45" s="7"/>
      <c r="AE45" s="7"/>
      <c r="AF45" s="7"/>
      <c r="AG45" s="7"/>
    </row>
    <row r="46" spans="1:33" x14ac:dyDescent="0.35">
      <c r="A46" s="7"/>
      <c r="B46" s="7"/>
      <c r="C46" s="15">
        <v>45973</v>
      </c>
      <c r="D46" s="16">
        <v>135.18158190909091</v>
      </c>
      <c r="E46" s="16">
        <v>92.181194454545448</v>
      </c>
      <c r="F46" s="16">
        <v>3917.2543794545454</v>
      </c>
      <c r="G46" s="16">
        <v>3773.8366712727275</v>
      </c>
      <c r="H46" s="77"/>
      <c r="I46" s="7"/>
      <c r="J46" s="7"/>
      <c r="K46" s="7"/>
      <c r="L46" s="7"/>
      <c r="M46" s="7"/>
      <c r="N46" s="7"/>
      <c r="O46" s="7"/>
      <c r="P46" s="7"/>
      <c r="Q46" s="7"/>
      <c r="R46" s="7"/>
      <c r="S46" s="7"/>
      <c r="T46" s="7"/>
      <c r="U46" s="7"/>
      <c r="V46" s="7"/>
      <c r="W46" s="7"/>
      <c r="X46" s="7"/>
      <c r="Y46" s="7"/>
      <c r="Z46" s="7"/>
      <c r="AA46" s="7"/>
      <c r="AB46" s="7"/>
      <c r="AC46" s="7"/>
      <c r="AD46" s="7"/>
      <c r="AE46" s="7"/>
      <c r="AF46" s="7"/>
      <c r="AG46" s="7"/>
    </row>
    <row r="47" spans="1:33" x14ac:dyDescent="0.35">
      <c r="A47" s="7"/>
      <c r="B47" s="7"/>
      <c r="C47" s="15">
        <v>45974</v>
      </c>
      <c r="D47" s="16">
        <v>129.48206409090909</v>
      </c>
      <c r="E47" s="16">
        <v>92.861403636363633</v>
      </c>
      <c r="F47" s="16">
        <v>4046.7364435454547</v>
      </c>
      <c r="G47" s="16">
        <v>3866.6980749090912</v>
      </c>
      <c r="H47" s="77"/>
      <c r="I47" s="7"/>
      <c r="J47" s="7"/>
      <c r="K47" s="7"/>
      <c r="L47" s="7"/>
      <c r="M47" s="7"/>
      <c r="N47" s="7"/>
      <c r="O47" s="7"/>
      <c r="P47" s="7"/>
      <c r="Q47" s="7"/>
      <c r="R47" s="7"/>
      <c r="S47" s="7"/>
      <c r="T47" s="7"/>
      <c r="U47" s="7"/>
      <c r="V47" s="7"/>
      <c r="W47" s="7"/>
      <c r="X47" s="7"/>
      <c r="Y47" s="7"/>
      <c r="Z47" s="7"/>
      <c r="AA47" s="7"/>
      <c r="AB47" s="7"/>
      <c r="AC47" s="7"/>
      <c r="AD47" s="7"/>
      <c r="AE47" s="7"/>
      <c r="AF47" s="7"/>
      <c r="AG47" s="7"/>
    </row>
    <row r="48" spans="1:33" x14ac:dyDescent="0.35">
      <c r="A48" s="7"/>
      <c r="B48" s="7"/>
      <c r="C48" s="15">
        <v>45975</v>
      </c>
      <c r="D48" s="16">
        <v>120.15433763636364</v>
      </c>
      <c r="E48" s="16">
        <v>116.55058981818181</v>
      </c>
      <c r="F48" s="16">
        <v>4166.8907811818181</v>
      </c>
      <c r="G48" s="16">
        <v>3983.2486647272731</v>
      </c>
      <c r="H48" s="77"/>
      <c r="I48" s="7"/>
      <c r="J48" s="7"/>
      <c r="K48" s="7"/>
      <c r="L48" s="7"/>
      <c r="M48" s="7"/>
      <c r="N48" s="7"/>
      <c r="O48" s="7"/>
      <c r="P48" s="7"/>
      <c r="Q48" s="7"/>
      <c r="R48" s="7"/>
      <c r="S48" s="7"/>
      <c r="T48" s="7"/>
      <c r="U48" s="7"/>
      <c r="V48" s="7"/>
      <c r="W48" s="7"/>
      <c r="X48" s="7"/>
      <c r="Y48" s="7"/>
      <c r="Z48" s="7"/>
      <c r="AA48" s="7"/>
      <c r="AB48" s="7"/>
      <c r="AC48" s="7"/>
      <c r="AD48" s="7"/>
      <c r="AE48" s="7"/>
      <c r="AF48" s="7"/>
      <c r="AG48" s="7"/>
    </row>
    <row r="49" spans="1:33" x14ac:dyDescent="0.35">
      <c r="A49" s="7"/>
      <c r="B49" s="7"/>
      <c r="C49" s="15">
        <v>45976</v>
      </c>
      <c r="D49" s="16">
        <v>128.64431681818184</v>
      </c>
      <c r="E49" s="16">
        <v>110.36171454545456</v>
      </c>
      <c r="F49" s="16">
        <v>4295.5350980000003</v>
      </c>
      <c r="G49" s="16">
        <v>4093.6103792727276</v>
      </c>
      <c r="H49" s="77"/>
      <c r="I49" s="7"/>
      <c r="J49" s="7"/>
      <c r="K49" s="7"/>
      <c r="L49" s="7"/>
      <c r="M49" s="7"/>
      <c r="N49" s="7"/>
      <c r="O49" s="7"/>
      <c r="P49" s="7"/>
      <c r="Q49" s="7"/>
      <c r="R49" s="7"/>
      <c r="S49" s="7"/>
      <c r="T49" s="7"/>
      <c r="U49" s="7"/>
      <c r="V49" s="7"/>
      <c r="W49" s="7"/>
      <c r="X49" s="7"/>
      <c r="Y49" s="7"/>
      <c r="Z49" s="7"/>
      <c r="AA49" s="7"/>
      <c r="AB49" s="7"/>
      <c r="AC49" s="7"/>
      <c r="AD49" s="7"/>
      <c r="AE49" s="7"/>
      <c r="AF49" s="7"/>
      <c r="AG49" s="7"/>
    </row>
    <row r="50" spans="1:33" x14ac:dyDescent="0.35">
      <c r="A50" s="7"/>
      <c r="B50" s="7"/>
      <c r="C50" s="15">
        <v>45977</v>
      </c>
      <c r="D50" s="16">
        <v>122.23628681818182</v>
      </c>
      <c r="E50" s="16">
        <v>127.20388018181818</v>
      </c>
      <c r="F50" s="16">
        <v>4417.771384818182</v>
      </c>
      <c r="G50" s="16">
        <v>4220.8142594545461</v>
      </c>
      <c r="H50" s="77"/>
      <c r="I50" s="7"/>
      <c r="J50" s="7"/>
      <c r="K50" s="7"/>
      <c r="L50" s="7"/>
      <c r="M50" s="7"/>
      <c r="N50" s="7"/>
      <c r="O50" s="7"/>
      <c r="P50" s="7"/>
      <c r="Q50" s="7"/>
      <c r="R50" s="7"/>
      <c r="S50" s="7"/>
      <c r="T50" s="7"/>
      <c r="U50" s="7"/>
      <c r="V50" s="7"/>
      <c r="W50" s="7"/>
      <c r="X50" s="7"/>
      <c r="Y50" s="7"/>
      <c r="Z50" s="7"/>
      <c r="AA50" s="7"/>
      <c r="AB50" s="7"/>
      <c r="AC50" s="7"/>
      <c r="AD50" s="7"/>
      <c r="AE50" s="7"/>
      <c r="AF50" s="7"/>
      <c r="AG50" s="7"/>
    </row>
    <row r="51" spans="1:33" x14ac:dyDescent="0.35">
      <c r="A51" s="7"/>
      <c r="B51" s="7"/>
      <c r="C51" s="15">
        <v>45978</v>
      </c>
      <c r="D51" s="16">
        <v>134.57772436363638</v>
      </c>
      <c r="E51" s="16">
        <v>163.62493263636364</v>
      </c>
      <c r="F51" s="16">
        <v>4552.3491091818187</v>
      </c>
      <c r="G51" s="16">
        <v>4384.4391920909102</v>
      </c>
      <c r="H51" s="77"/>
      <c r="I51" s="7"/>
      <c r="J51" s="7"/>
      <c r="K51" s="7"/>
      <c r="L51" s="7"/>
      <c r="M51" s="7"/>
      <c r="N51" s="7"/>
      <c r="O51" s="7"/>
      <c r="P51" s="7"/>
      <c r="Q51" s="7"/>
      <c r="R51" s="7"/>
      <c r="S51" s="7"/>
      <c r="T51" s="7"/>
      <c r="U51" s="7"/>
      <c r="V51" s="7"/>
      <c r="W51" s="7"/>
      <c r="X51" s="7"/>
      <c r="Y51" s="7"/>
      <c r="Z51" s="7"/>
      <c r="AA51" s="7"/>
      <c r="AB51" s="7"/>
      <c r="AC51" s="7"/>
      <c r="AD51" s="7"/>
      <c r="AE51" s="7"/>
      <c r="AF51" s="7"/>
      <c r="AG51" s="7"/>
    </row>
    <row r="52" spans="1:33" x14ac:dyDescent="0.35">
      <c r="A52" s="7"/>
      <c r="B52" s="7"/>
      <c r="C52" s="15">
        <v>45979</v>
      </c>
      <c r="D52" s="16">
        <v>161.06451790909091</v>
      </c>
      <c r="E52" s="16">
        <v>177.09869872727273</v>
      </c>
      <c r="F52" s="16">
        <v>4713.4136270909094</v>
      </c>
      <c r="G52" s="16">
        <v>4561.5378908181829</v>
      </c>
      <c r="H52" s="77"/>
      <c r="I52" s="7"/>
      <c r="J52" s="7"/>
      <c r="K52" s="7"/>
      <c r="L52" s="7"/>
      <c r="M52" s="7"/>
      <c r="N52" s="7"/>
      <c r="O52" s="7"/>
      <c r="P52" s="7"/>
      <c r="Q52" s="7"/>
      <c r="R52" s="7"/>
      <c r="S52" s="7"/>
      <c r="T52" s="7"/>
      <c r="U52" s="7"/>
      <c r="V52" s="7"/>
      <c r="W52" s="7"/>
      <c r="X52" s="7"/>
      <c r="Y52" s="7"/>
      <c r="Z52" s="7"/>
      <c r="AA52" s="7"/>
      <c r="AB52" s="7"/>
      <c r="AC52" s="7"/>
      <c r="AD52" s="7"/>
      <c r="AE52" s="7"/>
      <c r="AF52" s="7"/>
      <c r="AG52" s="7"/>
    </row>
    <row r="53" spans="1:33" x14ac:dyDescent="0.35">
      <c r="A53" s="7"/>
      <c r="B53" s="7"/>
      <c r="C53" s="15">
        <v>45980</v>
      </c>
      <c r="D53" s="16">
        <v>190.25028827272729</v>
      </c>
      <c r="E53" s="16">
        <v>199.41508827272727</v>
      </c>
      <c r="F53" s="16">
        <v>4903.663915363637</v>
      </c>
      <c r="G53" s="16">
        <v>4760.95297909091</v>
      </c>
      <c r="H53" s="77"/>
      <c r="I53" s="7"/>
      <c r="J53" s="7"/>
      <c r="K53" s="7"/>
      <c r="L53" s="7"/>
      <c r="M53" s="7"/>
      <c r="N53" s="7"/>
      <c r="O53" s="7"/>
      <c r="P53" s="7"/>
      <c r="Q53" s="7"/>
      <c r="R53" s="7"/>
      <c r="S53" s="7"/>
      <c r="T53" s="7"/>
      <c r="U53" s="7"/>
      <c r="V53" s="7"/>
      <c r="W53" s="7"/>
      <c r="X53" s="7"/>
      <c r="Y53" s="7"/>
      <c r="Z53" s="7"/>
      <c r="AA53" s="7"/>
      <c r="AB53" s="7"/>
      <c r="AC53" s="7"/>
      <c r="AD53" s="7"/>
      <c r="AE53" s="7"/>
      <c r="AF53" s="7"/>
      <c r="AG53" s="7"/>
    </row>
    <row r="54" spans="1:33" x14ac:dyDescent="0.35">
      <c r="A54" s="7"/>
      <c r="B54" s="7"/>
      <c r="C54" s="15">
        <v>45981</v>
      </c>
      <c r="D54" s="16">
        <v>207.11513854545456</v>
      </c>
      <c r="E54" s="16">
        <v>215.68915854545455</v>
      </c>
      <c r="F54" s="16">
        <v>5110.7790539090911</v>
      </c>
      <c r="G54" s="16">
        <v>4976.6421376363642</v>
      </c>
      <c r="H54" s="77"/>
      <c r="I54" s="7"/>
      <c r="J54" s="7"/>
      <c r="K54" s="7"/>
      <c r="L54" s="7"/>
      <c r="M54" s="7"/>
      <c r="N54" s="7"/>
      <c r="O54" s="7"/>
      <c r="P54" s="7"/>
      <c r="Q54" s="7"/>
      <c r="R54" s="7"/>
      <c r="S54" s="7"/>
      <c r="T54" s="7"/>
      <c r="U54" s="7"/>
      <c r="V54" s="7"/>
      <c r="W54" s="7"/>
      <c r="X54" s="7"/>
      <c r="Y54" s="7"/>
      <c r="Z54" s="7"/>
      <c r="AA54" s="7"/>
      <c r="AB54" s="7"/>
      <c r="AC54" s="7"/>
      <c r="AD54" s="7"/>
      <c r="AE54" s="7"/>
      <c r="AF54" s="7"/>
      <c r="AG54" s="7"/>
    </row>
    <row r="55" spans="1:33" x14ac:dyDescent="0.35">
      <c r="A55" s="7"/>
      <c r="B55" s="7"/>
      <c r="C55" s="15">
        <v>45982</v>
      </c>
      <c r="D55" s="16">
        <v>215.99576454545456</v>
      </c>
      <c r="E55" s="16">
        <v>207.33880509090909</v>
      </c>
      <c r="F55" s="16">
        <v>5326.7748184545453</v>
      </c>
      <c r="G55" s="16">
        <v>5183.980942727273</v>
      </c>
      <c r="H55" s="77"/>
      <c r="I55" s="7"/>
      <c r="J55" s="7"/>
      <c r="K55" s="7"/>
      <c r="L55" s="7"/>
      <c r="M55" s="7"/>
      <c r="N55" s="7"/>
      <c r="O55" s="7"/>
      <c r="P55" s="7"/>
      <c r="Q55" s="7"/>
      <c r="R55" s="7"/>
      <c r="S55" s="7"/>
      <c r="T55" s="7"/>
      <c r="U55" s="7"/>
      <c r="V55" s="7"/>
      <c r="W55" s="7"/>
      <c r="X55" s="7"/>
      <c r="Y55" s="7"/>
      <c r="Z55" s="7"/>
      <c r="AA55" s="7"/>
      <c r="AB55" s="7"/>
      <c r="AC55" s="7"/>
      <c r="AD55" s="7"/>
      <c r="AE55" s="7"/>
      <c r="AF55" s="7"/>
      <c r="AG55" s="7"/>
    </row>
    <row r="56" spans="1:33" x14ac:dyDescent="0.35">
      <c r="A56" s="7"/>
      <c r="B56" s="7"/>
      <c r="C56" s="15">
        <v>45983</v>
      </c>
      <c r="D56" s="16">
        <v>201.88650518181819</v>
      </c>
      <c r="E56" s="16">
        <v>172.82482127272726</v>
      </c>
      <c r="F56" s="16">
        <v>5528.6613236363637</v>
      </c>
      <c r="G56" s="16">
        <v>5356.8057640000006</v>
      </c>
      <c r="H56" s="77"/>
      <c r="I56" s="7"/>
      <c r="J56" s="7"/>
      <c r="K56" s="7"/>
      <c r="L56" s="7"/>
      <c r="M56" s="7"/>
      <c r="N56" s="7"/>
      <c r="O56" s="7"/>
      <c r="P56" s="7"/>
      <c r="Q56" s="7"/>
      <c r="R56" s="7"/>
      <c r="S56" s="7"/>
      <c r="T56" s="7"/>
      <c r="U56" s="7"/>
      <c r="V56" s="7"/>
      <c r="W56" s="7"/>
      <c r="X56" s="7"/>
      <c r="Y56" s="7"/>
      <c r="Z56" s="7"/>
      <c r="AA56" s="7"/>
      <c r="AB56" s="7"/>
      <c r="AC56" s="7"/>
      <c r="AD56" s="7"/>
      <c r="AE56" s="7"/>
      <c r="AF56" s="7"/>
      <c r="AG56" s="7"/>
    </row>
    <row r="57" spans="1:33" x14ac:dyDescent="0.35">
      <c r="A57" s="7"/>
      <c r="B57" s="7"/>
      <c r="C57" s="15">
        <v>45984</v>
      </c>
      <c r="D57" s="16">
        <v>161.66179099999999</v>
      </c>
      <c r="E57" s="16">
        <v>155.49524472727273</v>
      </c>
      <c r="F57" s="16">
        <v>5690.3231146363632</v>
      </c>
      <c r="G57" s="16">
        <v>5512.3010087272733</v>
      </c>
      <c r="H57" s="77"/>
      <c r="I57" s="7"/>
      <c r="J57" s="7"/>
      <c r="K57" s="7"/>
      <c r="L57" s="7"/>
      <c r="M57" s="7"/>
      <c r="N57" s="7"/>
      <c r="O57" s="7"/>
      <c r="P57" s="7"/>
      <c r="Q57" s="7"/>
      <c r="R57" s="7"/>
      <c r="S57" s="7"/>
      <c r="T57" s="7"/>
      <c r="U57" s="7"/>
      <c r="V57" s="7"/>
      <c r="W57" s="7"/>
      <c r="X57" s="7"/>
      <c r="Y57" s="7"/>
      <c r="Z57" s="7"/>
      <c r="AA57" s="7"/>
      <c r="AB57" s="7"/>
      <c r="AC57" s="7"/>
      <c r="AD57" s="7"/>
      <c r="AE57" s="7"/>
      <c r="AF57" s="7"/>
      <c r="AG57" s="7"/>
    </row>
    <row r="58" spans="1:33" x14ac:dyDescent="0.35">
      <c r="A58" s="7"/>
      <c r="B58" s="7"/>
      <c r="C58" s="15">
        <v>45985</v>
      </c>
      <c r="D58" s="16">
        <v>111.0866220909091</v>
      </c>
      <c r="E58" s="16">
        <v>173.28214827272728</v>
      </c>
      <c r="F58" s="16">
        <v>5801.4097367272725</v>
      </c>
      <c r="G58" s="16">
        <v>5685.5831570000009</v>
      </c>
      <c r="H58" s="77"/>
      <c r="I58" s="7"/>
      <c r="J58" s="7"/>
      <c r="K58" s="7"/>
      <c r="L58" s="7"/>
      <c r="M58" s="7"/>
      <c r="N58" s="7"/>
      <c r="O58" s="7"/>
      <c r="P58" s="7"/>
      <c r="Q58" s="7"/>
      <c r="R58" s="7"/>
      <c r="S58" s="7"/>
      <c r="T58" s="7"/>
      <c r="U58" s="7"/>
      <c r="V58" s="7"/>
      <c r="W58" s="7"/>
      <c r="X58" s="7"/>
      <c r="Y58" s="7"/>
      <c r="Z58" s="7"/>
      <c r="AA58" s="7"/>
      <c r="AB58" s="7"/>
      <c r="AC58" s="7"/>
      <c r="AD58" s="7"/>
      <c r="AE58" s="7"/>
      <c r="AF58" s="7"/>
      <c r="AG58" s="7"/>
    </row>
    <row r="59" spans="1:33" x14ac:dyDescent="0.35">
      <c r="A59" s="7"/>
      <c r="B59" s="7"/>
      <c r="C59" s="15">
        <v>45986</v>
      </c>
      <c r="D59" s="16">
        <v>137.5521472727273</v>
      </c>
      <c r="E59" s="16">
        <v>184.74098545454547</v>
      </c>
      <c r="F59" s="16">
        <v>5938.9618839999994</v>
      </c>
      <c r="G59" s="16">
        <v>5870.3241424545467</v>
      </c>
      <c r="H59" s="77"/>
      <c r="I59" s="7"/>
      <c r="J59" s="7"/>
      <c r="K59" s="7"/>
      <c r="L59" s="7"/>
      <c r="M59" s="7"/>
      <c r="N59" s="7"/>
      <c r="O59" s="7"/>
      <c r="P59" s="7"/>
      <c r="Q59" s="7"/>
      <c r="R59" s="7"/>
      <c r="S59" s="7"/>
      <c r="T59" s="7"/>
      <c r="U59" s="7"/>
      <c r="V59" s="7"/>
      <c r="W59" s="7"/>
      <c r="X59" s="7"/>
      <c r="Y59" s="7"/>
      <c r="Z59" s="7"/>
      <c r="AA59" s="7"/>
      <c r="AB59" s="7"/>
      <c r="AC59" s="7"/>
      <c r="AD59" s="7"/>
      <c r="AE59" s="7"/>
      <c r="AF59" s="7"/>
      <c r="AG59" s="7"/>
    </row>
    <row r="60" spans="1:33" x14ac:dyDescent="0.35">
      <c r="A60" s="7"/>
      <c r="B60" s="7"/>
      <c r="C60" s="15">
        <v>45987</v>
      </c>
      <c r="D60" s="16">
        <v>156.25337963636363</v>
      </c>
      <c r="E60" s="16">
        <v>188.37567390909089</v>
      </c>
      <c r="F60" s="16">
        <v>6095.2152636363626</v>
      </c>
      <c r="G60" s="16">
        <v>6058.6998163636381</v>
      </c>
      <c r="H60" s="77"/>
      <c r="I60" s="7"/>
      <c r="J60" s="7"/>
      <c r="K60" s="7"/>
      <c r="L60" s="7"/>
      <c r="M60" s="7"/>
      <c r="N60" s="7"/>
      <c r="O60" s="7"/>
      <c r="P60" s="7"/>
      <c r="Q60" s="7"/>
      <c r="R60" s="7"/>
      <c r="S60" s="7"/>
      <c r="T60" s="7"/>
      <c r="U60" s="7"/>
      <c r="V60" s="7"/>
      <c r="W60" s="7"/>
      <c r="X60" s="7"/>
      <c r="Y60" s="7"/>
      <c r="Z60" s="7"/>
      <c r="AA60" s="7"/>
      <c r="AB60" s="7"/>
      <c r="AC60" s="7"/>
      <c r="AD60" s="7"/>
      <c r="AE60" s="7"/>
      <c r="AF60" s="7"/>
      <c r="AG60" s="7"/>
    </row>
    <row r="61" spans="1:33" x14ac:dyDescent="0.35">
      <c r="A61" s="7"/>
      <c r="B61" s="7"/>
      <c r="C61" s="15">
        <v>45988</v>
      </c>
      <c r="D61" s="16">
        <v>178.73491618181819</v>
      </c>
      <c r="E61" s="16">
        <v>134.18208881818182</v>
      </c>
      <c r="F61" s="16">
        <v>6273.9501798181809</v>
      </c>
      <c r="G61" s="16">
        <v>6192.88190518182</v>
      </c>
      <c r="H61" s="77"/>
      <c r="I61" s="7"/>
      <c r="J61" s="7"/>
      <c r="K61" s="7"/>
      <c r="L61" s="7"/>
      <c r="M61" s="7"/>
      <c r="N61" s="7"/>
      <c r="O61" s="7"/>
      <c r="P61" s="7"/>
      <c r="Q61" s="7"/>
      <c r="R61" s="7"/>
      <c r="S61" s="7"/>
      <c r="T61" s="7"/>
      <c r="U61" s="7"/>
      <c r="V61" s="7"/>
      <c r="W61" s="7"/>
      <c r="X61" s="7"/>
      <c r="Y61" s="7"/>
      <c r="Z61" s="7"/>
      <c r="AA61" s="7"/>
      <c r="AB61" s="7"/>
      <c r="AC61" s="7"/>
      <c r="AD61" s="7"/>
      <c r="AE61" s="7"/>
      <c r="AF61" s="7"/>
      <c r="AG61" s="7"/>
    </row>
    <row r="62" spans="1:33" x14ac:dyDescent="0.35">
      <c r="A62" s="7"/>
      <c r="B62" s="7"/>
      <c r="C62" s="15">
        <v>45989</v>
      </c>
      <c r="D62" s="16">
        <v>195.72245309090911</v>
      </c>
      <c r="E62" s="16">
        <v>138.59883554545456</v>
      </c>
      <c r="F62" s="16">
        <v>6469.6726329090898</v>
      </c>
      <c r="G62" s="16">
        <v>6331.4807407272747</v>
      </c>
      <c r="H62" s="77"/>
      <c r="I62" s="7"/>
      <c r="J62" s="7"/>
      <c r="K62" s="7"/>
      <c r="L62" s="7"/>
      <c r="M62" s="7"/>
      <c r="N62" s="7"/>
      <c r="O62" s="7"/>
      <c r="P62" s="7"/>
      <c r="Q62" s="7"/>
      <c r="R62" s="7"/>
      <c r="S62" s="7"/>
      <c r="T62" s="7"/>
      <c r="U62" s="7"/>
      <c r="V62" s="7"/>
      <c r="W62" s="7"/>
      <c r="X62" s="7"/>
      <c r="Y62" s="7"/>
      <c r="Z62" s="7"/>
      <c r="AA62" s="7"/>
      <c r="AB62" s="7"/>
      <c r="AC62" s="7"/>
      <c r="AD62" s="7"/>
      <c r="AE62" s="7"/>
      <c r="AF62" s="7"/>
      <c r="AG62" s="7"/>
    </row>
    <row r="63" spans="1:33" x14ac:dyDescent="0.35">
      <c r="A63" s="7"/>
      <c r="B63" s="7"/>
      <c r="C63" s="15">
        <v>45990</v>
      </c>
      <c r="D63" s="16">
        <v>164.52106572727271</v>
      </c>
      <c r="E63" s="16">
        <v>144.79995054545455</v>
      </c>
      <c r="F63" s="16">
        <v>6634.1936986363626</v>
      </c>
      <c r="G63" s="16">
        <v>6476.2806912727292</v>
      </c>
      <c r="H63" s="77"/>
      <c r="I63" s="7"/>
      <c r="J63" s="7"/>
      <c r="K63" s="7"/>
      <c r="L63" s="7"/>
      <c r="M63" s="7"/>
      <c r="N63" s="7"/>
      <c r="O63" s="7"/>
      <c r="P63" s="7"/>
      <c r="Q63" s="7"/>
      <c r="R63" s="7"/>
      <c r="S63" s="7"/>
      <c r="T63" s="7"/>
      <c r="U63" s="7"/>
      <c r="V63" s="7"/>
      <c r="W63" s="7"/>
      <c r="X63" s="7"/>
      <c r="Y63" s="7"/>
      <c r="Z63" s="7"/>
      <c r="AA63" s="7"/>
      <c r="AB63" s="7"/>
      <c r="AC63" s="7"/>
      <c r="AD63" s="7"/>
      <c r="AE63" s="7"/>
      <c r="AF63" s="7"/>
      <c r="AG63" s="7"/>
    </row>
    <row r="64" spans="1:33" x14ac:dyDescent="0.35">
      <c r="A64" s="7"/>
      <c r="B64" s="7"/>
      <c r="C64" s="15">
        <v>45991</v>
      </c>
      <c r="D64" s="16">
        <v>118.64986554545455</v>
      </c>
      <c r="E64" s="16">
        <v>162.46512090909093</v>
      </c>
      <c r="F64" s="16">
        <v>6752.8435641818169</v>
      </c>
      <c r="G64" s="16">
        <v>6638.7458121818199</v>
      </c>
      <c r="H64" s="77"/>
      <c r="I64" s="7"/>
      <c r="J64" s="7"/>
      <c r="K64" s="7"/>
      <c r="L64" s="7"/>
      <c r="M64" s="7"/>
      <c r="N64" s="7"/>
      <c r="O64" s="7"/>
      <c r="P64" s="7"/>
      <c r="Q64" s="7"/>
      <c r="R64" s="7"/>
      <c r="S64" s="7"/>
      <c r="T64" s="7"/>
      <c r="U64" s="7"/>
      <c r="V64" s="7"/>
      <c r="W64" s="7"/>
      <c r="X64" s="7"/>
      <c r="Y64" s="7"/>
      <c r="Z64" s="7"/>
      <c r="AA64" s="7"/>
      <c r="AB64" s="7"/>
      <c r="AC64" s="7"/>
      <c r="AD64" s="7"/>
      <c r="AE64" s="7"/>
      <c r="AF64" s="7"/>
      <c r="AG64" s="7"/>
    </row>
    <row r="65" spans="1:33" x14ac:dyDescent="0.35">
      <c r="A65" s="7"/>
      <c r="B65" s="7"/>
      <c r="C65" s="15">
        <v>45992</v>
      </c>
      <c r="D65" s="16">
        <v>108.20432654545453</v>
      </c>
      <c r="E65" s="16">
        <v>151.05015518181818</v>
      </c>
      <c r="F65" s="16">
        <v>6861.0478907272718</v>
      </c>
      <c r="G65" s="16">
        <v>6789.7959673636378</v>
      </c>
      <c r="H65" s="77"/>
      <c r="I65" s="7"/>
      <c r="J65" s="7"/>
      <c r="K65" s="7"/>
      <c r="L65" s="7"/>
      <c r="M65" s="7"/>
      <c r="N65" s="7"/>
      <c r="O65" s="7"/>
      <c r="P65" s="7"/>
      <c r="Q65" s="7"/>
      <c r="R65" s="7"/>
      <c r="S65" s="7"/>
      <c r="T65" s="7"/>
      <c r="U65" s="7"/>
      <c r="V65" s="7"/>
      <c r="W65" s="7"/>
      <c r="X65" s="7"/>
      <c r="Y65" s="7"/>
      <c r="Z65" s="7"/>
      <c r="AA65" s="7"/>
      <c r="AB65" s="7"/>
      <c r="AC65" s="7"/>
      <c r="AD65" s="7"/>
      <c r="AE65" s="7"/>
      <c r="AF65" s="7"/>
      <c r="AG65" s="7"/>
    </row>
    <row r="66" spans="1:33" x14ac:dyDescent="0.35">
      <c r="A66" s="7"/>
      <c r="B66" s="7"/>
      <c r="C66" s="15">
        <v>45993</v>
      </c>
      <c r="D66" s="16">
        <v>141.92595254545452</v>
      </c>
      <c r="E66" s="16">
        <v>149.27851236363637</v>
      </c>
      <c r="F66" s="16">
        <v>7002.9738432727263</v>
      </c>
      <c r="G66" s="16">
        <v>6939.0744797272746</v>
      </c>
      <c r="H66" s="77"/>
      <c r="I66" s="7"/>
      <c r="J66" s="7"/>
      <c r="K66" s="7"/>
      <c r="L66" s="7"/>
      <c r="M66" s="7"/>
      <c r="N66" s="7"/>
      <c r="O66" s="7"/>
      <c r="P66" s="7"/>
      <c r="Q66" s="7"/>
      <c r="R66" s="7"/>
      <c r="S66" s="7"/>
      <c r="T66" s="7"/>
      <c r="U66" s="7"/>
      <c r="V66" s="7"/>
      <c r="W66" s="7"/>
      <c r="X66" s="7"/>
      <c r="Y66" s="7"/>
      <c r="Z66" s="7"/>
      <c r="AA66" s="7"/>
      <c r="AB66" s="7"/>
      <c r="AC66" s="7"/>
      <c r="AD66" s="7"/>
      <c r="AE66" s="7"/>
      <c r="AF66" s="7"/>
      <c r="AG66" s="7"/>
    </row>
    <row r="67" spans="1:33" x14ac:dyDescent="0.35">
      <c r="A67" s="7"/>
      <c r="B67" s="7"/>
      <c r="C67" s="15">
        <v>45994</v>
      </c>
      <c r="D67" s="16">
        <v>169.13239763636363</v>
      </c>
      <c r="E67" s="16">
        <v>164.34005272727273</v>
      </c>
      <c r="F67" s="16">
        <v>7172.10624090909</v>
      </c>
      <c r="G67" s="16">
        <v>7103.414532454547</v>
      </c>
      <c r="H67" s="77"/>
      <c r="I67" s="7"/>
      <c r="J67" s="7"/>
      <c r="K67" s="7"/>
      <c r="L67" s="7"/>
      <c r="M67" s="7"/>
      <c r="N67" s="7"/>
      <c r="O67" s="7"/>
      <c r="P67" s="7"/>
      <c r="Q67" s="7"/>
      <c r="R67" s="7"/>
      <c r="S67" s="7"/>
      <c r="T67" s="7"/>
      <c r="U67" s="7"/>
      <c r="V67" s="7"/>
      <c r="W67" s="7"/>
      <c r="X67" s="7"/>
      <c r="Y67" s="7"/>
      <c r="Z67" s="7"/>
      <c r="AA67" s="7"/>
      <c r="AB67" s="7"/>
      <c r="AC67" s="7"/>
      <c r="AD67" s="7"/>
      <c r="AE67" s="7"/>
      <c r="AF67" s="7"/>
      <c r="AG67" s="7"/>
    </row>
    <row r="68" spans="1:33" x14ac:dyDescent="0.35">
      <c r="A68" s="7"/>
      <c r="B68" s="7"/>
      <c r="C68" s="15">
        <v>45995</v>
      </c>
      <c r="D68" s="16">
        <v>170.21714454545454</v>
      </c>
      <c r="E68" s="16">
        <v>169.087492</v>
      </c>
      <c r="F68" s="16">
        <v>7342.3233854545442</v>
      </c>
      <c r="G68" s="16">
        <v>7272.5020244545467</v>
      </c>
      <c r="H68" s="77"/>
      <c r="I68" s="7"/>
      <c r="J68" s="7"/>
      <c r="K68" s="7"/>
      <c r="L68" s="7"/>
      <c r="M68" s="7"/>
      <c r="N68" s="7"/>
      <c r="O68" s="7"/>
      <c r="P68" s="7"/>
      <c r="Q68" s="7"/>
      <c r="R68" s="7"/>
      <c r="S68" s="7"/>
      <c r="T68" s="7"/>
      <c r="U68" s="7"/>
      <c r="V68" s="7"/>
      <c r="W68" s="7"/>
      <c r="X68" s="7"/>
      <c r="Y68" s="7"/>
      <c r="Z68" s="7"/>
      <c r="AA68" s="7"/>
      <c r="AB68" s="7"/>
      <c r="AC68" s="7"/>
      <c r="AD68" s="7"/>
      <c r="AE68" s="7"/>
      <c r="AF68" s="7"/>
      <c r="AG68" s="7"/>
    </row>
    <row r="69" spans="1:33" x14ac:dyDescent="0.35">
      <c r="A69" s="7"/>
      <c r="B69" s="7"/>
      <c r="C69" s="15">
        <v>45996</v>
      </c>
      <c r="D69" s="16">
        <v>139.0648220909091</v>
      </c>
      <c r="E69" s="16">
        <v>178.84657336363637</v>
      </c>
      <c r="F69" s="16">
        <v>7481.388207545453</v>
      </c>
      <c r="G69" s="16">
        <v>7451.3485978181834</v>
      </c>
      <c r="H69" s="77"/>
      <c r="I69" s="7"/>
      <c r="J69" s="7"/>
      <c r="K69" s="7"/>
      <c r="L69" s="7"/>
      <c r="M69" s="7"/>
      <c r="N69" s="7"/>
      <c r="O69" s="7"/>
      <c r="P69" s="7"/>
      <c r="Q69" s="7"/>
      <c r="R69" s="7"/>
      <c r="S69" s="7"/>
      <c r="T69" s="7"/>
      <c r="U69" s="7"/>
      <c r="V69" s="7"/>
      <c r="W69" s="7"/>
      <c r="X69" s="7"/>
      <c r="Y69" s="7"/>
      <c r="Z69" s="7"/>
      <c r="AA69" s="7"/>
      <c r="AB69" s="7"/>
      <c r="AC69" s="7"/>
      <c r="AD69" s="7"/>
      <c r="AE69" s="7"/>
      <c r="AF69" s="7"/>
      <c r="AG69" s="7"/>
    </row>
    <row r="70" spans="1:33" x14ac:dyDescent="0.35">
      <c r="A70" s="7"/>
      <c r="B70" s="7"/>
      <c r="C70" s="15">
        <v>45997</v>
      </c>
      <c r="D70" s="16">
        <v>156.65657818181819</v>
      </c>
      <c r="E70" s="16">
        <v>138.42250181818181</v>
      </c>
      <c r="F70" s="16">
        <v>7638.0447857272711</v>
      </c>
      <c r="G70" s="16">
        <v>7589.7710996363649</v>
      </c>
      <c r="H70" s="77"/>
      <c r="I70" s="7"/>
      <c r="J70" s="7"/>
      <c r="K70" s="7"/>
      <c r="L70" s="7"/>
      <c r="M70" s="7"/>
      <c r="N70" s="7"/>
      <c r="O70" s="7"/>
      <c r="P70" s="7"/>
      <c r="Q70" s="7"/>
      <c r="R70" s="7"/>
      <c r="S70" s="7"/>
      <c r="T70" s="7"/>
      <c r="U70" s="7"/>
      <c r="V70" s="7"/>
      <c r="W70" s="7"/>
      <c r="X70" s="7"/>
      <c r="Y70" s="7"/>
      <c r="Z70" s="7"/>
      <c r="AA70" s="7"/>
      <c r="AB70" s="7"/>
      <c r="AC70" s="7"/>
      <c r="AD70" s="7"/>
      <c r="AE70" s="7"/>
      <c r="AF70" s="7"/>
      <c r="AG70" s="7"/>
    </row>
    <row r="71" spans="1:33" x14ac:dyDescent="0.35">
      <c r="A71" s="7"/>
      <c r="B71" s="7"/>
      <c r="C71" s="15">
        <v>45998</v>
      </c>
      <c r="D71" s="16">
        <v>165.73375218181818</v>
      </c>
      <c r="E71" s="16">
        <v>132.85481545454545</v>
      </c>
      <c r="F71" s="16">
        <v>7803.7785379090892</v>
      </c>
      <c r="G71" s="16">
        <v>7722.62591509091</v>
      </c>
      <c r="H71" s="77"/>
      <c r="I71" s="7"/>
      <c r="J71" s="7"/>
      <c r="K71" s="7"/>
      <c r="L71" s="7"/>
      <c r="M71" s="7"/>
      <c r="N71" s="7"/>
      <c r="O71" s="7"/>
      <c r="P71" s="7"/>
      <c r="Q71" s="7"/>
      <c r="R71" s="7"/>
      <c r="S71" s="7"/>
      <c r="T71" s="7"/>
      <c r="U71" s="7"/>
      <c r="V71" s="7"/>
      <c r="W71" s="7"/>
      <c r="X71" s="7"/>
      <c r="Y71" s="7"/>
      <c r="Z71" s="7"/>
      <c r="AA71" s="7"/>
      <c r="AB71" s="7"/>
      <c r="AC71" s="7"/>
      <c r="AD71" s="7"/>
      <c r="AE71" s="7"/>
      <c r="AF71" s="7"/>
      <c r="AG71" s="7"/>
    </row>
    <row r="72" spans="1:33" x14ac:dyDescent="0.35">
      <c r="A72" s="7"/>
      <c r="B72" s="7"/>
      <c r="C72" s="15">
        <v>45999</v>
      </c>
      <c r="D72" s="16">
        <v>170.67255790909093</v>
      </c>
      <c r="E72" s="16">
        <v>130.38347072727274</v>
      </c>
      <c r="F72" s="16">
        <v>7974.45109581818</v>
      </c>
      <c r="G72" s="16">
        <v>7853.0093858181826</v>
      </c>
      <c r="H72" s="77"/>
      <c r="I72" s="7"/>
      <c r="J72" s="7"/>
      <c r="K72" s="7"/>
      <c r="L72" s="7"/>
      <c r="M72" s="7"/>
      <c r="N72" s="7"/>
      <c r="O72" s="7"/>
      <c r="P72" s="7"/>
      <c r="Q72" s="7"/>
      <c r="R72" s="7"/>
      <c r="S72" s="7"/>
      <c r="T72" s="7"/>
      <c r="U72" s="7"/>
      <c r="V72" s="7"/>
      <c r="W72" s="7"/>
      <c r="X72" s="7"/>
      <c r="Y72" s="7"/>
      <c r="Z72" s="7"/>
      <c r="AA72" s="7"/>
      <c r="AB72" s="7"/>
      <c r="AC72" s="7"/>
      <c r="AD72" s="7"/>
      <c r="AE72" s="7"/>
      <c r="AF72" s="7"/>
      <c r="AG72" s="7"/>
    </row>
    <row r="73" spans="1:33" x14ac:dyDescent="0.35">
      <c r="A73" s="7"/>
      <c r="B73" s="7"/>
      <c r="C73" s="15">
        <v>46000</v>
      </c>
      <c r="D73" s="16">
        <v>175.67069845454546</v>
      </c>
      <c r="E73" s="16">
        <v>123.93094336363637</v>
      </c>
      <c r="F73" s="16">
        <v>8150.1217942727253</v>
      </c>
      <c r="G73" s="16">
        <v>7976.9403291818189</v>
      </c>
      <c r="H73" s="77"/>
      <c r="I73" s="7"/>
      <c r="J73" s="7"/>
      <c r="K73" s="7"/>
      <c r="L73" s="7"/>
      <c r="M73" s="7"/>
      <c r="N73" s="7"/>
      <c r="O73" s="7"/>
      <c r="P73" s="7"/>
      <c r="Q73" s="7"/>
      <c r="R73" s="7"/>
      <c r="S73" s="7"/>
      <c r="T73" s="7"/>
      <c r="U73" s="7"/>
      <c r="V73" s="7"/>
      <c r="W73" s="7"/>
      <c r="X73" s="7"/>
      <c r="Y73" s="7"/>
      <c r="Z73" s="7"/>
      <c r="AA73" s="7"/>
      <c r="AB73" s="7"/>
      <c r="AC73" s="7"/>
      <c r="AD73" s="7"/>
      <c r="AE73" s="7"/>
      <c r="AF73" s="7"/>
      <c r="AG73" s="7"/>
    </row>
    <row r="74" spans="1:33" x14ac:dyDescent="0.35">
      <c r="A74" s="7"/>
      <c r="B74" s="7"/>
      <c r="C74" s="15">
        <v>46001</v>
      </c>
      <c r="D74" s="16">
        <v>182.87649245454546</v>
      </c>
      <c r="E74" s="16">
        <v>132.13215818181817</v>
      </c>
      <c r="F74" s="16">
        <v>8332.9982867272702</v>
      </c>
      <c r="G74" s="16">
        <v>8109.0724873636373</v>
      </c>
      <c r="H74" s="77"/>
      <c r="I74" s="7"/>
      <c r="J74" s="7"/>
      <c r="K74" s="7"/>
      <c r="L74" s="7"/>
      <c r="M74" s="7"/>
      <c r="N74" s="7"/>
      <c r="O74" s="7"/>
      <c r="P74" s="7"/>
      <c r="Q74" s="7"/>
      <c r="R74" s="7"/>
      <c r="S74" s="7"/>
      <c r="T74" s="7"/>
      <c r="U74" s="7"/>
      <c r="V74" s="7"/>
      <c r="W74" s="7"/>
      <c r="X74" s="7"/>
      <c r="Y74" s="7"/>
      <c r="Z74" s="7"/>
      <c r="AA74" s="7"/>
      <c r="AB74" s="7"/>
      <c r="AC74" s="7"/>
      <c r="AD74" s="7"/>
      <c r="AE74" s="7"/>
      <c r="AF74" s="7"/>
      <c r="AG74" s="7"/>
    </row>
    <row r="75" spans="1:33" x14ac:dyDescent="0.35">
      <c r="A75" s="7"/>
      <c r="B75" s="7"/>
      <c r="C75" s="15">
        <v>46002</v>
      </c>
      <c r="D75" s="16">
        <v>187.154661</v>
      </c>
      <c r="E75" s="16">
        <v>137.42051681818182</v>
      </c>
      <c r="F75" s="16">
        <v>8520.1529477272707</v>
      </c>
      <c r="G75" s="16">
        <v>8246.4930041818188</v>
      </c>
      <c r="H75" s="77"/>
      <c r="I75" s="7"/>
      <c r="J75" s="7"/>
      <c r="K75" s="7"/>
      <c r="L75" s="7"/>
      <c r="M75" s="7"/>
      <c r="N75" s="7"/>
      <c r="O75" s="7"/>
      <c r="P75" s="7"/>
      <c r="Q75" s="7"/>
      <c r="R75" s="7"/>
      <c r="S75" s="7"/>
      <c r="T75" s="7"/>
      <c r="U75" s="7"/>
      <c r="V75" s="7"/>
      <c r="W75" s="7"/>
      <c r="X75" s="7"/>
      <c r="Y75" s="7"/>
      <c r="Z75" s="7"/>
      <c r="AA75" s="7"/>
      <c r="AB75" s="7"/>
      <c r="AC75" s="7"/>
      <c r="AD75" s="7"/>
      <c r="AE75" s="7"/>
      <c r="AF75" s="7"/>
      <c r="AG75" s="7"/>
    </row>
    <row r="76" spans="1:33" x14ac:dyDescent="0.35">
      <c r="A76" s="7"/>
      <c r="B76" s="7"/>
      <c r="C76" s="15">
        <v>46003</v>
      </c>
      <c r="D76" s="16">
        <v>178.97762700000001</v>
      </c>
      <c r="E76" s="16">
        <v>140.06631290909093</v>
      </c>
      <c r="F76" s="16">
        <v>8699.1305747272709</v>
      </c>
      <c r="G76" s="16">
        <v>8386.5593170909106</v>
      </c>
      <c r="H76" s="77"/>
      <c r="I76" s="7"/>
      <c r="J76" s="7"/>
      <c r="K76" s="7"/>
      <c r="L76" s="7"/>
      <c r="M76" s="7"/>
      <c r="N76" s="7"/>
      <c r="O76" s="7"/>
      <c r="P76" s="7"/>
      <c r="Q76" s="7"/>
      <c r="R76" s="7"/>
      <c r="S76" s="7"/>
      <c r="T76" s="7"/>
      <c r="U76" s="7"/>
      <c r="V76" s="7"/>
      <c r="W76" s="7"/>
      <c r="X76" s="7"/>
      <c r="Y76" s="7"/>
      <c r="Z76" s="7"/>
      <c r="AA76" s="7"/>
      <c r="AB76" s="7"/>
      <c r="AC76" s="7"/>
      <c r="AD76" s="7"/>
      <c r="AE76" s="7"/>
      <c r="AF76" s="7"/>
      <c r="AG76" s="7"/>
    </row>
    <row r="77" spans="1:33" x14ac:dyDescent="0.35">
      <c r="A77" s="7"/>
      <c r="B77" s="7"/>
      <c r="C77" s="15">
        <v>46004</v>
      </c>
      <c r="D77" s="16">
        <v>174.82513009090911</v>
      </c>
      <c r="E77" s="16">
        <v>148.76061163636362</v>
      </c>
      <c r="F77" s="16">
        <v>8873.9557048181796</v>
      </c>
      <c r="G77" s="16">
        <v>8535.3199287272746</v>
      </c>
      <c r="H77" s="77"/>
      <c r="I77" s="7"/>
      <c r="J77" s="7"/>
      <c r="K77" s="7"/>
      <c r="L77" s="7"/>
      <c r="M77" s="7"/>
      <c r="N77" s="7"/>
      <c r="O77" s="7"/>
      <c r="P77" s="7"/>
      <c r="Q77" s="7"/>
      <c r="R77" s="7"/>
      <c r="S77" s="7"/>
      <c r="T77" s="7"/>
      <c r="U77" s="7"/>
      <c r="V77" s="7"/>
      <c r="W77" s="7"/>
      <c r="X77" s="7"/>
      <c r="Y77" s="7"/>
      <c r="Z77" s="7"/>
      <c r="AA77" s="7"/>
      <c r="AB77" s="7"/>
      <c r="AC77" s="7"/>
      <c r="AD77" s="7"/>
      <c r="AE77" s="7"/>
      <c r="AF77" s="7"/>
      <c r="AG77" s="7"/>
    </row>
    <row r="78" spans="1:33" x14ac:dyDescent="0.35">
      <c r="A78" s="7"/>
      <c r="B78" s="7"/>
      <c r="C78" s="15">
        <v>46005</v>
      </c>
      <c r="D78" s="16">
        <v>159.51465218181818</v>
      </c>
      <c r="E78" s="16">
        <v>137.96208536363636</v>
      </c>
      <c r="F78" s="16">
        <v>9033.4703569999983</v>
      </c>
      <c r="G78" s="16">
        <v>8673.2820140909116</v>
      </c>
      <c r="H78" s="77"/>
      <c r="I78" s="7"/>
      <c r="J78" s="7"/>
      <c r="K78" s="7"/>
      <c r="L78" s="7"/>
      <c r="M78" s="7"/>
      <c r="N78" s="7"/>
      <c r="O78" s="7"/>
      <c r="P78" s="7"/>
      <c r="Q78" s="7"/>
      <c r="R78" s="7"/>
      <c r="S78" s="7"/>
      <c r="T78" s="7"/>
      <c r="U78" s="7"/>
      <c r="V78" s="7"/>
      <c r="W78" s="7"/>
      <c r="X78" s="7"/>
      <c r="Y78" s="7"/>
      <c r="Z78" s="7"/>
      <c r="AA78" s="7"/>
      <c r="AB78" s="7"/>
      <c r="AC78" s="7"/>
      <c r="AD78" s="7"/>
      <c r="AE78" s="7"/>
      <c r="AF78" s="7"/>
      <c r="AG78" s="7"/>
    </row>
    <row r="79" spans="1:33" x14ac:dyDescent="0.35">
      <c r="A79" s="7"/>
      <c r="B79" s="7"/>
      <c r="C79" s="15">
        <v>46006</v>
      </c>
      <c r="D79" s="16">
        <v>135.53288436363636</v>
      </c>
      <c r="E79" s="16">
        <v>138.99905809090907</v>
      </c>
      <c r="F79" s="16">
        <v>9169.0032413636345</v>
      </c>
      <c r="G79" s="16">
        <v>8812.2810721818205</v>
      </c>
      <c r="H79" s="77"/>
      <c r="I79" s="7"/>
      <c r="J79" s="7"/>
      <c r="K79" s="7"/>
      <c r="L79" s="7"/>
      <c r="M79" s="7"/>
      <c r="N79" s="7"/>
      <c r="O79" s="7"/>
      <c r="P79" s="7"/>
      <c r="Q79" s="7"/>
      <c r="R79" s="7"/>
      <c r="S79" s="7"/>
      <c r="T79" s="7"/>
      <c r="U79" s="7"/>
      <c r="V79" s="7"/>
      <c r="W79" s="7"/>
      <c r="X79" s="7"/>
      <c r="Y79" s="7"/>
      <c r="Z79" s="7"/>
      <c r="AA79" s="7"/>
      <c r="AB79" s="7"/>
      <c r="AC79" s="7"/>
      <c r="AD79" s="7"/>
      <c r="AE79" s="7"/>
      <c r="AF79" s="7"/>
      <c r="AG79" s="7"/>
    </row>
    <row r="80" spans="1:33" x14ac:dyDescent="0.35">
      <c r="A80" s="7"/>
      <c r="B80" s="7"/>
      <c r="C80" s="15">
        <v>46007</v>
      </c>
      <c r="D80" s="16">
        <v>137.75595718181819</v>
      </c>
      <c r="E80" s="16">
        <v>153.01879600000001</v>
      </c>
      <c r="F80" s="16">
        <v>9306.7591985454528</v>
      </c>
      <c r="G80" s="16">
        <v>8965.2998681818208</v>
      </c>
      <c r="H80" s="77"/>
      <c r="I80" s="7"/>
      <c r="J80" s="7"/>
      <c r="K80" s="7"/>
      <c r="L80" s="7"/>
      <c r="M80" s="7"/>
      <c r="N80" s="7"/>
      <c r="O80" s="7"/>
      <c r="P80" s="7"/>
      <c r="Q80" s="7"/>
      <c r="R80" s="7"/>
      <c r="S80" s="7"/>
      <c r="T80" s="7"/>
      <c r="U80" s="7"/>
      <c r="V80" s="7"/>
      <c r="W80" s="7"/>
      <c r="X80" s="7"/>
      <c r="Y80" s="7"/>
      <c r="Z80" s="7"/>
      <c r="AA80" s="7"/>
      <c r="AB80" s="7"/>
      <c r="AC80" s="7"/>
      <c r="AD80" s="7"/>
      <c r="AE80" s="7"/>
      <c r="AF80" s="7"/>
      <c r="AG80" s="7"/>
    </row>
    <row r="81" spans="1:33" x14ac:dyDescent="0.35">
      <c r="A81" s="7"/>
      <c r="B81" s="7"/>
      <c r="C81" s="15">
        <v>46008</v>
      </c>
      <c r="D81" s="16">
        <v>144.86273499999999</v>
      </c>
      <c r="E81" s="16">
        <v>168.84958154545455</v>
      </c>
      <c r="F81" s="16">
        <v>9451.6219335454534</v>
      </c>
      <c r="G81" s="16">
        <v>9134.1494497272761</v>
      </c>
      <c r="H81" s="77"/>
      <c r="I81" s="7"/>
      <c r="J81" s="7"/>
      <c r="K81" s="7"/>
      <c r="L81" s="7"/>
      <c r="M81" s="7"/>
      <c r="N81" s="7"/>
      <c r="O81" s="7"/>
      <c r="P81" s="7"/>
      <c r="Q81" s="7"/>
      <c r="R81" s="7"/>
      <c r="S81" s="7"/>
      <c r="T81" s="7"/>
      <c r="U81" s="7"/>
      <c r="V81" s="7"/>
      <c r="W81" s="7"/>
      <c r="X81" s="7"/>
      <c r="Y81" s="7"/>
      <c r="Z81" s="7"/>
      <c r="AA81" s="7"/>
      <c r="AB81" s="7"/>
      <c r="AC81" s="7"/>
      <c r="AD81" s="7"/>
      <c r="AE81" s="7"/>
      <c r="AF81" s="7"/>
      <c r="AG81" s="7"/>
    </row>
    <row r="82" spans="1:33" x14ac:dyDescent="0.35">
      <c r="A82" s="7"/>
      <c r="B82" s="7"/>
      <c r="C82" s="15">
        <v>46009</v>
      </c>
      <c r="D82" s="16">
        <v>127.38987581818182</v>
      </c>
      <c r="E82" s="16">
        <v>146.06481772727273</v>
      </c>
      <c r="F82" s="16">
        <v>9579.0118093636356</v>
      </c>
      <c r="G82" s="16">
        <v>9280.2142674545485</v>
      </c>
      <c r="H82" s="77"/>
      <c r="I82" s="7"/>
      <c r="J82" s="7"/>
      <c r="K82" s="7"/>
      <c r="L82" s="7"/>
      <c r="M82" s="7"/>
      <c r="N82" s="7"/>
      <c r="O82" s="7"/>
      <c r="P82" s="7"/>
      <c r="Q82" s="7"/>
      <c r="R82" s="7"/>
      <c r="S82" s="7"/>
      <c r="T82" s="7"/>
      <c r="U82" s="7"/>
      <c r="V82" s="7"/>
      <c r="W82" s="7"/>
      <c r="X82" s="7"/>
      <c r="Y82" s="7"/>
      <c r="Z82" s="7"/>
      <c r="AA82" s="7"/>
      <c r="AB82" s="7"/>
      <c r="AC82" s="7"/>
      <c r="AD82" s="7"/>
      <c r="AE82" s="7"/>
      <c r="AF82" s="7"/>
      <c r="AG82" s="7"/>
    </row>
    <row r="83" spans="1:33" x14ac:dyDescent="0.35">
      <c r="A83" s="7"/>
      <c r="B83" s="7"/>
      <c r="C83" s="15">
        <v>46010</v>
      </c>
      <c r="D83" s="16">
        <v>166.21767318181818</v>
      </c>
      <c r="E83" s="16">
        <v>151.40831781818181</v>
      </c>
      <c r="F83" s="16">
        <v>9745.2294825454537</v>
      </c>
      <c r="G83" s="16">
        <v>9431.6225852727312</v>
      </c>
      <c r="H83" s="77"/>
      <c r="I83" s="7"/>
      <c r="J83" s="7"/>
      <c r="K83" s="7"/>
      <c r="L83" s="7"/>
      <c r="M83" s="7"/>
      <c r="N83" s="7"/>
      <c r="O83" s="7"/>
      <c r="P83" s="7"/>
      <c r="Q83" s="7"/>
      <c r="R83" s="7"/>
      <c r="S83" s="7"/>
      <c r="T83" s="7"/>
      <c r="U83" s="7"/>
      <c r="V83" s="7"/>
      <c r="W83" s="7"/>
      <c r="X83" s="7"/>
      <c r="Y83" s="7"/>
      <c r="Z83" s="7"/>
      <c r="AA83" s="7"/>
      <c r="AB83" s="7"/>
      <c r="AC83" s="7"/>
      <c r="AD83" s="7"/>
      <c r="AE83" s="7"/>
      <c r="AF83" s="7"/>
      <c r="AG83" s="7"/>
    </row>
    <row r="84" spans="1:33" x14ac:dyDescent="0.35">
      <c r="A84" s="7"/>
      <c r="B84" s="7"/>
      <c r="C84" s="15">
        <v>46011</v>
      </c>
      <c r="D84" s="16">
        <v>171.29428018181818</v>
      </c>
      <c r="E84" s="16">
        <v>155.51266645454547</v>
      </c>
      <c r="F84" s="16">
        <v>9916.5237627272727</v>
      </c>
      <c r="G84" s="16">
        <v>9587.1352517272771</v>
      </c>
      <c r="H84" s="77"/>
      <c r="I84" s="7"/>
      <c r="J84" s="7"/>
      <c r="K84" s="7"/>
      <c r="L84" s="7"/>
      <c r="M84" s="7"/>
      <c r="N84" s="7"/>
      <c r="O84" s="7"/>
      <c r="P84" s="7"/>
      <c r="Q84" s="7"/>
      <c r="R84" s="7"/>
      <c r="S84" s="7"/>
      <c r="T84" s="7"/>
      <c r="U84" s="7"/>
      <c r="V84" s="7"/>
      <c r="W84" s="7"/>
      <c r="X84" s="7"/>
      <c r="Y84" s="7"/>
      <c r="Z84" s="7"/>
      <c r="AA84" s="7"/>
      <c r="AB84" s="7"/>
      <c r="AC84" s="7"/>
      <c r="AD84" s="7"/>
      <c r="AE84" s="7"/>
      <c r="AF84" s="7"/>
      <c r="AG84" s="7"/>
    </row>
    <row r="85" spans="1:33" x14ac:dyDescent="0.35">
      <c r="A85" s="7"/>
      <c r="B85" s="7"/>
      <c r="C85" s="15">
        <v>46012</v>
      </c>
      <c r="D85" s="16">
        <v>152.47817036363637</v>
      </c>
      <c r="E85" s="16">
        <v>139.7616799090909</v>
      </c>
      <c r="F85" s="16">
        <v>10069.001933090909</v>
      </c>
      <c r="G85" s="16">
        <v>9726.8969316363673</v>
      </c>
      <c r="H85" s="77"/>
      <c r="I85" s="7"/>
      <c r="J85" s="7"/>
      <c r="K85" s="7"/>
      <c r="L85" s="7"/>
      <c r="M85" s="7"/>
      <c r="N85" s="7"/>
      <c r="O85" s="7"/>
      <c r="P85" s="7"/>
      <c r="Q85" s="7"/>
      <c r="R85" s="7"/>
      <c r="S85" s="7"/>
      <c r="T85" s="7"/>
      <c r="U85" s="7"/>
      <c r="V85" s="7"/>
      <c r="W85" s="7"/>
      <c r="X85" s="7"/>
      <c r="Y85" s="7"/>
      <c r="Z85" s="7"/>
      <c r="AA85" s="7"/>
      <c r="AB85" s="7"/>
      <c r="AC85" s="7"/>
      <c r="AD85" s="7"/>
      <c r="AE85" s="7"/>
      <c r="AF85" s="7"/>
      <c r="AG85" s="7"/>
    </row>
    <row r="86" spans="1:33" x14ac:dyDescent="0.35">
      <c r="A86" s="7"/>
      <c r="B86" s="7"/>
      <c r="C86" s="15">
        <v>46013</v>
      </c>
      <c r="D86" s="16">
        <v>175.9770079090909</v>
      </c>
      <c r="E86" s="16">
        <v>138.41695063636362</v>
      </c>
      <c r="F86" s="16">
        <v>10244.978940999999</v>
      </c>
      <c r="G86" s="16">
        <v>9865.3138822727306</v>
      </c>
      <c r="H86" s="77"/>
      <c r="I86" s="7"/>
      <c r="J86" s="7"/>
      <c r="K86" s="7"/>
      <c r="L86" s="7"/>
      <c r="M86" s="7"/>
      <c r="N86" s="7"/>
      <c r="O86" s="7"/>
      <c r="P86" s="7"/>
      <c r="Q86" s="7"/>
      <c r="R86" s="7"/>
      <c r="S86" s="7"/>
      <c r="T86" s="7"/>
      <c r="U86" s="7"/>
      <c r="V86" s="7"/>
      <c r="W86" s="7"/>
      <c r="X86" s="7"/>
      <c r="Y86" s="7"/>
      <c r="Z86" s="7"/>
      <c r="AA86" s="7"/>
      <c r="AB86" s="7"/>
      <c r="AC86" s="7"/>
      <c r="AD86" s="7"/>
      <c r="AE86" s="7"/>
      <c r="AF86" s="7"/>
      <c r="AG86" s="7"/>
    </row>
    <row r="87" spans="1:33" x14ac:dyDescent="0.35">
      <c r="A87" s="7"/>
      <c r="B87" s="7"/>
      <c r="C87" s="15">
        <v>46014</v>
      </c>
      <c r="D87" s="16">
        <v>174.214159</v>
      </c>
      <c r="E87" s="16">
        <v>156.52253490909092</v>
      </c>
      <c r="F87" s="16">
        <v>10419.193099999999</v>
      </c>
      <c r="G87" s="16">
        <v>10021.836417181821</v>
      </c>
      <c r="H87" s="77"/>
      <c r="I87" s="7"/>
      <c r="J87" s="7"/>
      <c r="K87" s="7"/>
      <c r="L87" s="7"/>
      <c r="M87" s="7"/>
      <c r="N87" s="7"/>
      <c r="O87" s="7"/>
      <c r="P87" s="7"/>
      <c r="Q87" s="7"/>
      <c r="R87" s="7"/>
      <c r="S87" s="7"/>
      <c r="T87" s="7"/>
      <c r="U87" s="7"/>
      <c r="V87" s="7"/>
      <c r="W87" s="7"/>
      <c r="X87" s="7"/>
      <c r="Y87" s="7"/>
      <c r="Z87" s="7"/>
      <c r="AA87" s="7"/>
      <c r="AB87" s="7"/>
      <c r="AC87" s="7"/>
      <c r="AD87" s="7"/>
      <c r="AE87" s="7"/>
      <c r="AF87" s="7"/>
      <c r="AG87" s="7"/>
    </row>
    <row r="88" spans="1:33" x14ac:dyDescent="0.35">
      <c r="A88" s="7"/>
      <c r="B88" s="7"/>
      <c r="C88" s="15">
        <v>46015</v>
      </c>
      <c r="D88" s="16">
        <v>129.86991109090911</v>
      </c>
      <c r="E88" s="16">
        <v>175.38599218181818</v>
      </c>
      <c r="F88" s="16">
        <v>10549.063011090908</v>
      </c>
      <c r="G88" s="16">
        <v>10197.22240936364</v>
      </c>
      <c r="H88" s="77"/>
      <c r="I88" s="7"/>
      <c r="J88" s="7"/>
      <c r="K88" s="7"/>
      <c r="L88" s="7"/>
      <c r="M88" s="7"/>
      <c r="N88" s="7"/>
      <c r="O88" s="7"/>
      <c r="P88" s="7"/>
      <c r="Q88" s="7"/>
      <c r="R88" s="7"/>
      <c r="S88" s="7"/>
      <c r="T88" s="7"/>
      <c r="U88" s="7"/>
      <c r="V88" s="7"/>
      <c r="W88" s="7"/>
      <c r="X88" s="7"/>
      <c r="Y88" s="7"/>
      <c r="Z88" s="7"/>
      <c r="AA88" s="7"/>
      <c r="AB88" s="7"/>
      <c r="AC88" s="7"/>
      <c r="AD88" s="7"/>
      <c r="AE88" s="7"/>
      <c r="AF88" s="7"/>
      <c r="AG88" s="7"/>
    </row>
    <row r="89" spans="1:33" x14ac:dyDescent="0.35">
      <c r="A89" s="7"/>
      <c r="B89" s="7"/>
      <c r="C89" s="15">
        <v>46016</v>
      </c>
      <c r="D89" s="16">
        <v>118.03216281818182</v>
      </c>
      <c r="E89" s="16">
        <v>178.02006045454544</v>
      </c>
      <c r="F89" s="16">
        <v>10667.095173909089</v>
      </c>
      <c r="G89" s="16">
        <v>10375.242469818186</v>
      </c>
      <c r="H89" s="77"/>
      <c r="I89" s="7"/>
      <c r="J89" s="7"/>
      <c r="K89" s="7"/>
      <c r="L89" s="7"/>
      <c r="M89" s="7"/>
      <c r="N89" s="7"/>
      <c r="O89" s="7"/>
      <c r="P89" s="7"/>
      <c r="Q89" s="7"/>
      <c r="R89" s="7"/>
      <c r="S89" s="7"/>
      <c r="T89" s="7"/>
      <c r="U89" s="7"/>
      <c r="V89" s="7"/>
      <c r="W89" s="7"/>
      <c r="X89" s="7"/>
      <c r="Y89" s="7"/>
      <c r="Z89" s="7"/>
      <c r="AA89" s="7"/>
      <c r="AB89" s="7"/>
      <c r="AC89" s="7"/>
      <c r="AD89" s="7"/>
      <c r="AE89" s="7"/>
      <c r="AF89" s="7"/>
      <c r="AG89" s="7"/>
    </row>
    <row r="90" spans="1:33" x14ac:dyDescent="0.35">
      <c r="A90" s="7"/>
      <c r="B90" s="7"/>
      <c r="C90" s="15">
        <v>46017</v>
      </c>
      <c r="D90" s="16">
        <v>133.14470872727273</v>
      </c>
      <c r="E90" s="16">
        <v>177.14912963636363</v>
      </c>
      <c r="F90" s="16">
        <v>10800.239882636362</v>
      </c>
      <c r="G90" s="16">
        <v>10552.39159945455</v>
      </c>
      <c r="H90" s="77"/>
      <c r="I90" s="7"/>
      <c r="J90" s="7"/>
      <c r="K90" s="7"/>
      <c r="L90" s="7"/>
      <c r="M90" s="7"/>
      <c r="N90" s="7"/>
      <c r="O90" s="7"/>
      <c r="P90" s="7"/>
      <c r="Q90" s="7"/>
      <c r="R90" s="7"/>
      <c r="S90" s="7"/>
      <c r="T90" s="7"/>
      <c r="U90" s="7"/>
      <c r="V90" s="7"/>
      <c r="W90" s="7"/>
      <c r="X90" s="7"/>
      <c r="Y90" s="7"/>
      <c r="Z90" s="7"/>
      <c r="AA90" s="7"/>
      <c r="AB90" s="7"/>
      <c r="AC90" s="7"/>
      <c r="AD90" s="7"/>
      <c r="AE90" s="7"/>
      <c r="AF90" s="7"/>
      <c r="AG90" s="7"/>
    </row>
    <row r="91" spans="1:33" x14ac:dyDescent="0.35">
      <c r="A91" s="7"/>
      <c r="B91" s="7"/>
      <c r="C91" s="15">
        <v>46018</v>
      </c>
      <c r="D91" s="16">
        <v>155.41190018181817</v>
      </c>
      <c r="E91" s="16">
        <v>172.555824</v>
      </c>
      <c r="F91" s="16">
        <v>10955.65178281818</v>
      </c>
      <c r="G91" s="16">
        <v>10724.947423454549</v>
      </c>
      <c r="H91" s="77"/>
      <c r="I91" s="7"/>
      <c r="J91" s="7"/>
      <c r="K91" s="7"/>
      <c r="L91" s="7"/>
      <c r="M91" s="7"/>
      <c r="N91" s="7"/>
      <c r="O91" s="7"/>
      <c r="P91" s="7"/>
      <c r="Q91" s="7"/>
      <c r="R91" s="7"/>
      <c r="S91" s="7"/>
      <c r="T91" s="7"/>
      <c r="U91" s="7"/>
      <c r="V91" s="7"/>
      <c r="W91" s="7"/>
      <c r="X91" s="7"/>
      <c r="Y91" s="7"/>
      <c r="Z91" s="7"/>
      <c r="AA91" s="7"/>
      <c r="AB91" s="7"/>
      <c r="AC91" s="7"/>
      <c r="AD91" s="7"/>
      <c r="AE91" s="7"/>
      <c r="AF91" s="7"/>
      <c r="AG91" s="7"/>
    </row>
    <row r="92" spans="1:33" x14ac:dyDescent="0.35">
      <c r="A92" s="7"/>
      <c r="B92" s="7"/>
      <c r="C92" s="15">
        <v>46019</v>
      </c>
      <c r="D92" s="16">
        <v>157.11836327272727</v>
      </c>
      <c r="E92" s="16">
        <v>165.04656172727272</v>
      </c>
      <c r="F92" s="16">
        <v>11112.770146090908</v>
      </c>
      <c r="G92" s="16">
        <v>10889.993985181822</v>
      </c>
      <c r="H92" s="77"/>
      <c r="I92" s="7"/>
      <c r="J92" s="7"/>
      <c r="K92" s="7"/>
      <c r="L92" s="7"/>
      <c r="M92" s="7"/>
      <c r="N92" s="7"/>
      <c r="O92" s="7"/>
      <c r="P92" s="7"/>
      <c r="Q92" s="7"/>
      <c r="R92" s="7"/>
      <c r="S92" s="7"/>
      <c r="T92" s="7"/>
      <c r="U92" s="7"/>
      <c r="V92" s="7"/>
      <c r="W92" s="7"/>
      <c r="X92" s="7"/>
      <c r="Y92" s="7"/>
      <c r="Z92" s="7"/>
      <c r="AA92" s="7"/>
      <c r="AB92" s="7"/>
      <c r="AC92" s="7"/>
      <c r="AD92" s="7"/>
      <c r="AE92" s="7"/>
      <c r="AF92" s="7"/>
      <c r="AG92" s="7"/>
    </row>
    <row r="93" spans="1:33" x14ac:dyDescent="0.35">
      <c r="A93" s="7"/>
      <c r="B93" s="7"/>
      <c r="C93" s="15">
        <v>46020</v>
      </c>
      <c r="D93" s="16">
        <v>148.47258954545455</v>
      </c>
      <c r="E93" s="16">
        <v>175.79716199999999</v>
      </c>
      <c r="F93" s="16">
        <v>11261.242735636362</v>
      </c>
      <c r="G93" s="16">
        <v>11065.791147181822</v>
      </c>
      <c r="H93" s="77"/>
      <c r="I93" s="7"/>
      <c r="J93" s="7"/>
      <c r="K93" s="7"/>
      <c r="L93" s="7"/>
      <c r="M93" s="7"/>
      <c r="N93" s="7"/>
      <c r="O93" s="7"/>
      <c r="P93" s="7"/>
      <c r="Q93" s="7"/>
      <c r="R93" s="7"/>
      <c r="S93" s="7"/>
      <c r="T93" s="7"/>
      <c r="U93" s="7"/>
      <c r="V93" s="7"/>
      <c r="W93" s="7"/>
      <c r="X93" s="7"/>
      <c r="Y93" s="7"/>
      <c r="Z93" s="7"/>
      <c r="AA93" s="7"/>
      <c r="AB93" s="7"/>
      <c r="AC93" s="7"/>
      <c r="AD93" s="7"/>
      <c r="AE93" s="7"/>
      <c r="AF93" s="7"/>
      <c r="AG93" s="7"/>
    </row>
    <row r="94" spans="1:33" x14ac:dyDescent="0.35">
      <c r="A94" s="7"/>
      <c r="B94" s="7"/>
      <c r="C94" s="15">
        <v>46021</v>
      </c>
      <c r="D94" s="16">
        <v>144.33625809090907</v>
      </c>
      <c r="E94" s="16">
        <v>185.32934327272727</v>
      </c>
      <c r="F94" s="16">
        <v>11405.578993727271</v>
      </c>
      <c r="G94" s="16">
        <v>11251.12049045455</v>
      </c>
      <c r="H94" s="77"/>
      <c r="I94" s="7"/>
      <c r="J94" s="7"/>
      <c r="K94" s="7"/>
      <c r="L94" s="7"/>
      <c r="M94" s="7"/>
      <c r="N94" s="7"/>
      <c r="O94" s="7"/>
      <c r="P94" s="7"/>
      <c r="Q94" s="7"/>
      <c r="R94" s="7"/>
      <c r="S94" s="7"/>
      <c r="T94" s="7"/>
      <c r="U94" s="7"/>
      <c r="V94" s="7"/>
      <c r="W94" s="7"/>
      <c r="X94" s="7"/>
      <c r="Y94" s="7"/>
      <c r="Z94" s="7"/>
      <c r="AA94" s="7"/>
      <c r="AB94" s="7"/>
      <c r="AC94" s="7"/>
      <c r="AD94" s="7"/>
      <c r="AE94" s="7"/>
      <c r="AF94" s="7"/>
      <c r="AG94" s="7"/>
    </row>
    <row r="95" spans="1:33" x14ac:dyDescent="0.35">
      <c r="A95" s="7"/>
      <c r="B95" s="7"/>
      <c r="C95" s="15">
        <v>46022</v>
      </c>
      <c r="D95" s="16">
        <v>140.69058309090909</v>
      </c>
      <c r="E95" s="16">
        <v>204.88079245454546</v>
      </c>
      <c r="F95" s="16">
        <v>11546.26957681818</v>
      </c>
      <c r="G95" s="16">
        <v>11456.001282909096</v>
      </c>
      <c r="H95" s="77"/>
      <c r="I95" s="7"/>
      <c r="J95" s="7"/>
      <c r="K95" s="7"/>
      <c r="L95" s="7"/>
      <c r="M95" s="7"/>
      <c r="N95" s="7"/>
      <c r="O95" s="7"/>
      <c r="P95" s="7"/>
      <c r="Q95" s="7"/>
      <c r="R95" s="7"/>
      <c r="S95" s="7"/>
      <c r="T95" s="7"/>
      <c r="U95" s="7"/>
      <c r="V95" s="7"/>
      <c r="W95" s="7"/>
      <c r="X95" s="7"/>
      <c r="Y95" s="7"/>
      <c r="Z95" s="7"/>
      <c r="AA95" s="7"/>
      <c r="AB95" s="7"/>
      <c r="AC95" s="7"/>
      <c r="AD95" s="7"/>
      <c r="AE95" s="7"/>
      <c r="AF95" s="7"/>
      <c r="AG95" s="7"/>
    </row>
    <row r="96" spans="1:33" x14ac:dyDescent="0.35">
      <c r="A96" s="7"/>
      <c r="B96" s="7"/>
      <c r="C96" s="15">
        <v>46023</v>
      </c>
      <c r="D96" s="16">
        <v>146.08178463636364</v>
      </c>
      <c r="E96" s="16">
        <v>191.63225881818181</v>
      </c>
      <c r="F96" s="16">
        <v>11692.351361454545</v>
      </c>
      <c r="G96" s="16">
        <v>11647.633541727277</v>
      </c>
      <c r="H96" s="77"/>
      <c r="I96" s="7"/>
      <c r="J96" s="7"/>
      <c r="K96" s="7"/>
      <c r="L96" s="7"/>
      <c r="M96" s="7"/>
      <c r="N96" s="7"/>
      <c r="O96" s="7"/>
      <c r="P96" s="7"/>
      <c r="Q96" s="7"/>
      <c r="R96" s="7"/>
      <c r="S96" s="7"/>
      <c r="T96" s="7"/>
      <c r="U96" s="7"/>
      <c r="V96" s="7"/>
      <c r="W96" s="7"/>
      <c r="X96" s="7"/>
      <c r="Y96" s="7"/>
      <c r="Z96" s="7"/>
      <c r="AA96" s="7"/>
      <c r="AB96" s="7"/>
      <c r="AC96" s="7"/>
      <c r="AD96" s="7"/>
      <c r="AE96" s="7"/>
      <c r="AF96" s="7"/>
      <c r="AG96" s="7"/>
    </row>
    <row r="97" spans="1:33" x14ac:dyDescent="0.35">
      <c r="A97" s="7"/>
      <c r="B97" s="7"/>
      <c r="C97" s="15">
        <v>46024</v>
      </c>
      <c r="D97" s="16">
        <v>200.00064054545456</v>
      </c>
      <c r="E97" s="16">
        <v>212.81745463636366</v>
      </c>
      <c r="F97" s="16">
        <v>11892.352002</v>
      </c>
      <c r="G97" s="16">
        <v>11860.450996363641</v>
      </c>
      <c r="H97" s="77"/>
      <c r="I97" s="7"/>
      <c r="J97" s="7"/>
      <c r="K97" s="7"/>
      <c r="L97" s="7"/>
      <c r="M97" s="7"/>
      <c r="N97" s="7"/>
      <c r="O97" s="7"/>
      <c r="P97" s="7"/>
      <c r="Q97" s="7"/>
      <c r="R97" s="7"/>
      <c r="S97" s="7"/>
      <c r="T97" s="7"/>
      <c r="U97" s="7"/>
      <c r="V97" s="7"/>
      <c r="W97" s="7"/>
      <c r="X97" s="7"/>
      <c r="Y97" s="7"/>
      <c r="Z97" s="7"/>
      <c r="AA97" s="7"/>
      <c r="AB97" s="7"/>
      <c r="AC97" s="7"/>
      <c r="AD97" s="7"/>
      <c r="AE97" s="7"/>
      <c r="AF97" s="7"/>
      <c r="AG97" s="7"/>
    </row>
    <row r="98" spans="1:33" x14ac:dyDescent="0.35">
      <c r="A98" s="7"/>
      <c r="B98" s="7"/>
      <c r="C98" s="15">
        <v>46025</v>
      </c>
      <c r="D98" s="16">
        <v>214.45617363636364</v>
      </c>
      <c r="E98" s="16">
        <v>224.37351045454548</v>
      </c>
      <c r="F98" s="16">
        <v>12106.808175636363</v>
      </c>
      <c r="G98" s="16">
        <v>12084.824506818186</v>
      </c>
      <c r="H98" s="77"/>
      <c r="I98" s="7"/>
      <c r="J98" s="7"/>
      <c r="K98" s="7"/>
      <c r="L98" s="7"/>
      <c r="M98" s="7"/>
      <c r="N98" s="7"/>
      <c r="O98" s="7"/>
      <c r="P98" s="7"/>
      <c r="Q98" s="7"/>
      <c r="R98" s="7"/>
      <c r="S98" s="7"/>
      <c r="T98" s="7"/>
      <c r="U98" s="7"/>
      <c r="V98" s="7"/>
      <c r="W98" s="7"/>
      <c r="X98" s="7"/>
      <c r="Y98" s="7"/>
      <c r="Z98" s="7"/>
      <c r="AA98" s="7"/>
      <c r="AB98" s="7"/>
      <c r="AC98" s="7"/>
      <c r="AD98" s="7"/>
      <c r="AE98" s="7"/>
      <c r="AF98" s="7"/>
      <c r="AG98" s="7"/>
    </row>
    <row r="99" spans="1:33" x14ac:dyDescent="0.35">
      <c r="A99" s="7"/>
      <c r="B99" s="7"/>
      <c r="C99" s="15">
        <v>46026</v>
      </c>
      <c r="D99" s="16">
        <v>210.16723254545457</v>
      </c>
      <c r="E99" s="16">
        <v>232.04906418181815</v>
      </c>
      <c r="F99" s="16">
        <v>12316.975408181817</v>
      </c>
      <c r="G99" s="16">
        <v>12316.873571000004</v>
      </c>
      <c r="H99" s="77"/>
      <c r="I99" s="7"/>
      <c r="J99" s="7"/>
      <c r="K99" s="7"/>
      <c r="L99" s="7"/>
      <c r="M99" s="7"/>
      <c r="N99" s="7"/>
      <c r="O99" s="7"/>
      <c r="P99" s="7"/>
      <c r="Q99" s="7"/>
      <c r="R99" s="7"/>
      <c r="S99" s="7"/>
      <c r="T99" s="7"/>
      <c r="U99" s="7"/>
      <c r="V99" s="7"/>
      <c r="W99" s="7"/>
      <c r="X99" s="7"/>
      <c r="Y99" s="7"/>
      <c r="Z99" s="7"/>
      <c r="AA99" s="7"/>
      <c r="AB99" s="7"/>
      <c r="AC99" s="7"/>
      <c r="AD99" s="7"/>
      <c r="AE99" s="7"/>
      <c r="AF99" s="7"/>
      <c r="AG99" s="7"/>
    </row>
    <row r="100" spans="1:33" x14ac:dyDescent="0.35">
      <c r="A100" s="7"/>
      <c r="B100" s="7"/>
      <c r="C100" s="15">
        <v>46027</v>
      </c>
      <c r="D100" s="16">
        <v>185.60621272727275</v>
      </c>
      <c r="E100" s="16">
        <v>255.51350400000001</v>
      </c>
      <c r="F100" s="16">
        <v>12502.58162090909</v>
      </c>
      <c r="G100" s="16">
        <v>12572.387075000004</v>
      </c>
      <c r="H100" s="7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row>
    <row r="101" spans="1:33" x14ac:dyDescent="0.35">
      <c r="A101" s="7"/>
      <c r="B101" s="7"/>
      <c r="C101" s="15">
        <v>46028</v>
      </c>
      <c r="D101" s="16">
        <v>196.27505136363635</v>
      </c>
      <c r="E101" s="16">
        <v>248.2090048181818</v>
      </c>
      <c r="F101" s="16">
        <v>12698.856672272726</v>
      </c>
      <c r="G101" s="16">
        <v>12820.596079818186</v>
      </c>
      <c r="H101" s="7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row>
    <row r="102" spans="1:33" x14ac:dyDescent="0.35">
      <c r="A102" s="7"/>
      <c r="B102" s="7"/>
      <c r="C102" s="15">
        <v>46029</v>
      </c>
      <c r="D102" s="16">
        <v>214.63609609090909</v>
      </c>
      <c r="E102" s="16">
        <v>215.37588590909093</v>
      </c>
      <c r="F102" s="16">
        <v>12913.492768363636</v>
      </c>
      <c r="G102" s="16">
        <v>13035.971965727276</v>
      </c>
      <c r="H102" s="7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row>
    <row r="103" spans="1:33" x14ac:dyDescent="0.35">
      <c r="A103" s="7"/>
      <c r="B103" s="7"/>
      <c r="C103" s="15">
        <v>46030</v>
      </c>
      <c r="D103" s="16">
        <v>239.33913100000001</v>
      </c>
      <c r="E103" s="16">
        <v>221.45039109090911</v>
      </c>
      <c r="F103" s="16">
        <v>13152.831899363637</v>
      </c>
      <c r="G103" s="16">
        <v>13257.422356818186</v>
      </c>
      <c r="H103" s="7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row>
    <row r="104" spans="1:33" x14ac:dyDescent="0.35">
      <c r="A104" s="7"/>
      <c r="B104" s="7"/>
      <c r="C104" s="15">
        <v>46031</v>
      </c>
      <c r="D104" s="16">
        <v>236.92592590909092</v>
      </c>
      <c r="E104" s="16">
        <v>219.68621972727271</v>
      </c>
      <c r="F104" s="16">
        <v>13389.757825272727</v>
      </c>
      <c r="G104" s="16">
        <v>13477.108576545459</v>
      </c>
      <c r="H104" s="7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row>
    <row r="105" spans="1:33" x14ac:dyDescent="0.35">
      <c r="A105" s="7"/>
      <c r="B105" s="7"/>
      <c r="C105" s="15">
        <v>46032</v>
      </c>
      <c r="D105" s="16">
        <v>249.86736718181817</v>
      </c>
      <c r="E105" s="16">
        <v>213.42760163636362</v>
      </c>
      <c r="F105" s="16">
        <v>13639.625192454545</v>
      </c>
      <c r="G105" s="16">
        <v>13690.536178181823</v>
      </c>
      <c r="H105" s="7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row>
    <row r="106" spans="1:33" x14ac:dyDescent="0.35">
      <c r="A106" s="7"/>
      <c r="B106" s="7"/>
      <c r="C106" s="15">
        <v>46033</v>
      </c>
      <c r="D106" s="16">
        <v>234.1745187272727</v>
      </c>
      <c r="E106" s="16">
        <v>199.31654927272726</v>
      </c>
      <c r="F106" s="16">
        <v>13873.799711181819</v>
      </c>
      <c r="G106" s="16">
        <v>13889.85272745455</v>
      </c>
      <c r="H106" s="7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row>
    <row r="107" spans="1:33" x14ac:dyDescent="0.35">
      <c r="A107" s="7"/>
      <c r="B107" s="7"/>
      <c r="C107" s="15">
        <v>46034</v>
      </c>
      <c r="D107" s="16">
        <v>214.3420811818182</v>
      </c>
      <c r="E107" s="16">
        <v>163.03405172727273</v>
      </c>
      <c r="F107" s="16">
        <v>14088.141792363636</v>
      </c>
      <c r="G107" s="16">
        <v>14052.886779181823</v>
      </c>
      <c r="H107" s="7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row>
    <row r="108" spans="1:33" x14ac:dyDescent="0.35">
      <c r="A108" s="7"/>
      <c r="B108" s="7"/>
      <c r="C108" s="15">
        <v>46035</v>
      </c>
      <c r="D108" s="16">
        <v>202.15737972727274</v>
      </c>
      <c r="E108" s="16">
        <v>167.28516827272728</v>
      </c>
      <c r="F108" s="16">
        <v>14290.299172090909</v>
      </c>
      <c r="G108" s="16">
        <v>14220.17194745455</v>
      </c>
      <c r="H108" s="7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row>
    <row r="109" spans="1:33" x14ac:dyDescent="0.35">
      <c r="A109" s="7"/>
      <c r="B109" s="7"/>
      <c r="C109" s="15">
        <v>46036</v>
      </c>
      <c r="D109" s="16">
        <v>169.60355263636362</v>
      </c>
      <c r="E109" s="16">
        <v>191.48376181818182</v>
      </c>
      <c r="F109" s="16">
        <v>14459.902724727272</v>
      </c>
      <c r="G109" s="16">
        <v>14411.655709272731</v>
      </c>
      <c r="H109" s="7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row>
    <row r="110" spans="1:33" x14ac:dyDescent="0.35">
      <c r="A110" s="7"/>
      <c r="B110" s="7"/>
      <c r="C110" s="15">
        <v>46037</v>
      </c>
      <c r="D110" s="16">
        <v>156.13890154545453</v>
      </c>
      <c r="E110" s="16">
        <v>179.27168363636363</v>
      </c>
      <c r="F110" s="16">
        <v>14616.041626272727</v>
      </c>
      <c r="G110" s="16">
        <v>14590.927392909094</v>
      </c>
      <c r="H110" s="7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row>
    <row r="111" spans="1:33" x14ac:dyDescent="0.35">
      <c r="A111" s="7"/>
      <c r="B111" s="7"/>
      <c r="C111" s="15">
        <v>46038</v>
      </c>
      <c r="D111" s="16">
        <v>174.27013681818181</v>
      </c>
      <c r="E111" s="16">
        <v>176.94648318181817</v>
      </c>
      <c r="F111" s="16">
        <v>14790.311763090909</v>
      </c>
      <c r="G111" s="16">
        <v>14767.873876090913</v>
      </c>
      <c r="H111" s="7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row>
    <row r="112" spans="1:33" x14ac:dyDescent="0.35">
      <c r="A112" s="7"/>
      <c r="B112" s="7"/>
      <c r="C112" s="15">
        <v>46039</v>
      </c>
      <c r="D112" s="16">
        <v>175.87497018181818</v>
      </c>
      <c r="E112" s="16">
        <v>157.48633572727272</v>
      </c>
      <c r="F112" s="16">
        <v>14966.186733272727</v>
      </c>
      <c r="G112" s="16">
        <v>14925.360211818186</v>
      </c>
      <c r="H112" s="7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row>
    <row r="113" spans="1:33" x14ac:dyDescent="0.35">
      <c r="A113" s="7"/>
      <c r="B113" s="7"/>
      <c r="C113" s="15">
        <v>46040</v>
      </c>
      <c r="D113" s="16">
        <v>186.28565627272727</v>
      </c>
      <c r="E113" s="16">
        <v>158.10286027272727</v>
      </c>
      <c r="F113" s="16">
        <v>15152.472389545454</v>
      </c>
      <c r="G113" s="16">
        <v>15083.463072090914</v>
      </c>
      <c r="H113" s="7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row>
    <row r="114" spans="1:33" x14ac:dyDescent="0.35">
      <c r="A114" s="7"/>
      <c r="B114" s="7"/>
      <c r="C114" s="15">
        <v>46041</v>
      </c>
      <c r="D114" s="16">
        <v>198.63591872727275</v>
      </c>
      <c r="E114" s="16">
        <v>161.10514781818182</v>
      </c>
      <c r="F114" s="16">
        <v>15351.108308272725</v>
      </c>
      <c r="G114" s="16">
        <v>15244.568219909095</v>
      </c>
      <c r="H114" s="7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row>
    <row r="115" spans="1:33" x14ac:dyDescent="0.35">
      <c r="A115" s="7"/>
      <c r="B115" s="7"/>
      <c r="C115" s="15">
        <v>46042</v>
      </c>
      <c r="D115" s="16">
        <v>199.84592463636363</v>
      </c>
      <c r="E115" s="16">
        <v>161.61077309090908</v>
      </c>
      <c r="F115" s="16">
        <v>15550.954232909089</v>
      </c>
      <c r="G115" s="16">
        <v>15406.178993000005</v>
      </c>
      <c r="H115" s="7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row>
    <row r="116" spans="1:33" x14ac:dyDescent="0.35">
      <c r="A116" s="7"/>
      <c r="B116" s="7"/>
      <c r="C116" s="15">
        <v>46043</v>
      </c>
      <c r="D116" s="16">
        <v>192.00517872727272</v>
      </c>
      <c r="E116" s="16">
        <v>168.81101654545455</v>
      </c>
      <c r="F116" s="16">
        <v>15742.959411636362</v>
      </c>
      <c r="G116" s="16">
        <v>15574.99000954546</v>
      </c>
      <c r="H116" s="7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row>
    <row r="117" spans="1:33" x14ac:dyDescent="0.35">
      <c r="A117" s="7"/>
      <c r="B117" s="7"/>
      <c r="C117" s="15">
        <v>46044</v>
      </c>
      <c r="D117" s="16">
        <v>197.24896954545454</v>
      </c>
      <c r="E117" s="16">
        <v>163.84821845454545</v>
      </c>
      <c r="F117" s="16">
        <v>15940.208381181817</v>
      </c>
      <c r="G117" s="16">
        <v>15738.838228000004</v>
      </c>
      <c r="H117" s="7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row>
    <row r="118" spans="1:33" x14ac:dyDescent="0.35">
      <c r="A118" s="7"/>
      <c r="B118" s="7"/>
      <c r="C118" s="15">
        <v>46045</v>
      </c>
      <c r="D118" s="16">
        <v>193.47155409090911</v>
      </c>
      <c r="E118" s="16">
        <v>172.42518036363637</v>
      </c>
      <c r="F118" s="16">
        <v>16133.679935272727</v>
      </c>
      <c r="G118" s="16">
        <v>15911.26340836364</v>
      </c>
      <c r="H118" s="7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row>
    <row r="119" spans="1:33" x14ac:dyDescent="0.35">
      <c r="A119" s="7"/>
      <c r="B119" s="7"/>
      <c r="C119" s="15">
        <v>46046</v>
      </c>
      <c r="D119" s="16">
        <v>175.6168650909091</v>
      </c>
      <c r="E119" s="16">
        <v>163.0592319090909</v>
      </c>
      <c r="F119" s="16">
        <v>16309.296800363636</v>
      </c>
      <c r="G119" s="16">
        <v>16074.32264027273</v>
      </c>
      <c r="H119" s="7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row>
    <row r="120" spans="1:33" x14ac:dyDescent="0.35">
      <c r="A120" s="7"/>
      <c r="B120" s="7"/>
      <c r="C120" s="15">
        <v>46047</v>
      </c>
      <c r="D120" s="16">
        <v>174.92595336363635</v>
      </c>
      <c r="E120" s="16">
        <v>167.09350527272727</v>
      </c>
      <c r="F120" s="16">
        <v>16484.222753727274</v>
      </c>
      <c r="G120" s="16">
        <v>16241.416145545458</v>
      </c>
      <c r="H120" s="7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row>
    <row r="121" spans="1:33" x14ac:dyDescent="0.35">
      <c r="A121" s="7"/>
      <c r="B121" s="7"/>
      <c r="C121" s="15">
        <v>46048</v>
      </c>
      <c r="D121" s="16">
        <v>187.65921209090911</v>
      </c>
      <c r="E121" s="16">
        <v>191.73912063636365</v>
      </c>
      <c r="F121" s="16">
        <v>16671.881965818182</v>
      </c>
      <c r="G121" s="16">
        <v>16433.15526618182</v>
      </c>
      <c r="H121" s="7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row>
    <row r="122" spans="1:33" x14ac:dyDescent="0.35">
      <c r="A122" s="7"/>
      <c r="B122" s="7"/>
      <c r="C122" s="15">
        <v>46049</v>
      </c>
      <c r="D122" s="16">
        <v>178.19624890909091</v>
      </c>
      <c r="E122" s="16">
        <v>190.19420681818181</v>
      </c>
      <c r="F122" s="16">
        <v>16850.078214727273</v>
      </c>
      <c r="G122" s="16">
        <v>16623.349473000002</v>
      </c>
      <c r="H122" s="7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row>
    <row r="123" spans="1:33" x14ac:dyDescent="0.35">
      <c r="A123" s="7"/>
      <c r="B123" s="7"/>
      <c r="C123" s="15">
        <v>46050</v>
      </c>
      <c r="D123" s="16">
        <v>168.88424190909092</v>
      </c>
      <c r="E123" s="16">
        <v>181.18030345454545</v>
      </c>
      <c r="F123" s="16">
        <v>17018.962456636364</v>
      </c>
      <c r="G123" s="16">
        <v>16804.529776454547</v>
      </c>
      <c r="H123" s="7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row>
    <row r="124" spans="1:33" x14ac:dyDescent="0.35">
      <c r="A124" s="7"/>
      <c r="B124" s="7"/>
      <c r="C124" s="15">
        <v>46051</v>
      </c>
      <c r="D124" s="16">
        <v>175.89405254545454</v>
      </c>
      <c r="E124" s="16">
        <v>196.5046789090909</v>
      </c>
      <c r="F124" s="16">
        <v>17194.856509181816</v>
      </c>
      <c r="G124" s="16">
        <v>17001.034455363639</v>
      </c>
      <c r="H124" s="7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row>
    <row r="125" spans="1:33" x14ac:dyDescent="0.35">
      <c r="A125" s="7"/>
      <c r="B125" s="7"/>
      <c r="C125" s="15">
        <v>46052</v>
      </c>
      <c r="D125" s="16">
        <v>185.66467263636363</v>
      </c>
      <c r="E125" s="16">
        <v>182.1542180909091</v>
      </c>
      <c r="F125" s="16">
        <v>17380.521181818182</v>
      </c>
      <c r="G125" s="16">
        <v>17183.188673454548</v>
      </c>
      <c r="H125" s="7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row>
    <row r="126" spans="1:33" x14ac:dyDescent="0.35">
      <c r="A126" s="7"/>
      <c r="B126" s="7"/>
      <c r="C126" s="15">
        <v>46053</v>
      </c>
      <c r="D126" s="16">
        <v>180.39392472727272</v>
      </c>
      <c r="E126" s="16">
        <v>157.31280963636362</v>
      </c>
      <c r="F126" s="16">
        <v>17560.915106545453</v>
      </c>
      <c r="G126" s="16">
        <v>17340.501483090913</v>
      </c>
      <c r="H126" s="7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row>
    <row r="127" spans="1:33" x14ac:dyDescent="0.35">
      <c r="A127" s="7"/>
      <c r="B127" s="7"/>
      <c r="C127" s="15">
        <v>46054</v>
      </c>
      <c r="D127" s="16">
        <v>173.37790154545453</v>
      </c>
      <c r="E127" s="16">
        <v>153.03389436363636</v>
      </c>
      <c r="F127" s="16">
        <v>17734.293008090906</v>
      </c>
      <c r="G127" s="16">
        <v>17493.535377454551</v>
      </c>
      <c r="H127" s="7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row>
    <row r="128" spans="1:33" x14ac:dyDescent="0.35">
      <c r="A128" s="7"/>
      <c r="B128" s="7"/>
      <c r="C128" s="15">
        <v>46055</v>
      </c>
      <c r="D128" s="16">
        <v>170.188017</v>
      </c>
      <c r="E128" s="16">
        <v>171.00796890909092</v>
      </c>
      <c r="F128" s="16">
        <v>17904.481025090907</v>
      </c>
      <c r="G128" s="16">
        <v>17664.543346363644</v>
      </c>
      <c r="H128" s="7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row>
    <row r="129" spans="1:33" x14ac:dyDescent="0.35">
      <c r="A129" s="7"/>
      <c r="B129" s="7"/>
      <c r="C129" s="15">
        <v>46056</v>
      </c>
      <c r="D129" s="16">
        <v>172.59991563636362</v>
      </c>
      <c r="E129" s="16">
        <v>197.84591672727271</v>
      </c>
      <c r="F129" s="16">
        <v>18077.080940727272</v>
      </c>
      <c r="G129" s="16">
        <v>17862.389263090918</v>
      </c>
      <c r="H129" s="7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row>
    <row r="130" spans="1:33" x14ac:dyDescent="0.35">
      <c r="A130" s="7"/>
      <c r="B130" s="7"/>
      <c r="C130" s="15">
        <v>46057</v>
      </c>
      <c r="D130" s="16">
        <v>166.37997381818181</v>
      </c>
      <c r="E130" s="16">
        <v>177.89349627272728</v>
      </c>
      <c r="F130" s="16">
        <v>18243.460914545452</v>
      </c>
      <c r="G130" s="16">
        <v>18040.282759363647</v>
      </c>
      <c r="H130" s="7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row>
    <row r="131" spans="1:33" x14ac:dyDescent="0.35">
      <c r="A131" s="7"/>
      <c r="B131" s="7"/>
      <c r="C131" s="15">
        <v>46058</v>
      </c>
      <c r="D131" s="16">
        <v>177.5979559090909</v>
      </c>
      <c r="E131" s="16">
        <v>187.82823400000001</v>
      </c>
      <c r="F131" s="16">
        <v>18421.058870454544</v>
      </c>
      <c r="G131" s="16">
        <v>18228.110993363647</v>
      </c>
      <c r="H131" s="7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row>
    <row r="132" spans="1:33" x14ac:dyDescent="0.35">
      <c r="A132" s="7"/>
      <c r="B132" s="7"/>
      <c r="C132" s="15">
        <v>46059</v>
      </c>
      <c r="D132" s="16">
        <v>189.60075327272727</v>
      </c>
      <c r="E132" s="16">
        <v>173.67168018181818</v>
      </c>
      <c r="F132" s="16">
        <v>18610.659623727272</v>
      </c>
      <c r="G132" s="16">
        <v>18401.782673545466</v>
      </c>
      <c r="H132" s="7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row>
    <row r="133" spans="1:33" x14ac:dyDescent="0.35">
      <c r="A133" s="7"/>
      <c r="B133" s="7"/>
      <c r="C133" s="15">
        <v>46060</v>
      </c>
      <c r="D133" s="16">
        <v>207.52357945454543</v>
      </c>
      <c r="E133" s="16">
        <v>151.38530827272729</v>
      </c>
      <c r="F133" s="16">
        <v>18818.183203181816</v>
      </c>
      <c r="G133" s="16">
        <v>18553.167981818191</v>
      </c>
      <c r="H133" s="7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row>
    <row r="134" spans="1:33" x14ac:dyDescent="0.35">
      <c r="A134" s="7"/>
      <c r="B134" s="7"/>
      <c r="C134" s="15">
        <v>46061</v>
      </c>
      <c r="D134" s="16">
        <v>191.53015672727273</v>
      </c>
      <c r="E134" s="16">
        <v>142.52260454545453</v>
      </c>
      <c r="F134" s="16">
        <v>19009.713359909088</v>
      </c>
      <c r="G134" s="16">
        <v>18695.690586363646</v>
      </c>
      <c r="H134" s="7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row>
    <row r="135" spans="1:33" x14ac:dyDescent="0.35">
      <c r="A135" s="7"/>
      <c r="B135" s="7"/>
      <c r="C135" s="15">
        <v>46062</v>
      </c>
      <c r="D135" s="16">
        <v>185.71102218181818</v>
      </c>
      <c r="E135" s="16">
        <v>154.48361</v>
      </c>
      <c r="F135" s="16">
        <v>19195.424382090907</v>
      </c>
      <c r="G135" s="16">
        <v>18850.174196363645</v>
      </c>
      <c r="H135" s="7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row>
    <row r="136" spans="1:33" x14ac:dyDescent="0.35">
      <c r="A136" s="7"/>
      <c r="B136" s="7"/>
      <c r="C136" s="15">
        <v>46063</v>
      </c>
      <c r="D136" s="16">
        <v>204.79581309090909</v>
      </c>
      <c r="E136" s="16">
        <v>152.28755745454546</v>
      </c>
      <c r="F136" s="16">
        <v>19400.220195181817</v>
      </c>
      <c r="G136" s="16">
        <v>19002.461753818192</v>
      </c>
      <c r="H136" s="7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row>
    <row r="137" spans="1:33" x14ac:dyDescent="0.35">
      <c r="A137" s="7"/>
      <c r="B137" s="7"/>
      <c r="C137" s="15">
        <v>46064</v>
      </c>
      <c r="D137" s="16">
        <v>201.18218836363639</v>
      </c>
      <c r="E137" s="16">
        <v>144.77836399999998</v>
      </c>
      <c r="F137" s="16">
        <v>19601.402383545454</v>
      </c>
      <c r="G137" s="16">
        <v>19147.240117818194</v>
      </c>
      <c r="H137" s="7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row>
    <row r="138" spans="1:33" x14ac:dyDescent="0.35">
      <c r="A138" s="7"/>
      <c r="B138" s="7"/>
      <c r="C138" s="15">
        <v>46065</v>
      </c>
      <c r="D138" s="16">
        <v>196.68669318181819</v>
      </c>
      <c r="E138" s="16">
        <v>160.31679427272726</v>
      </c>
      <c r="F138" s="16">
        <v>19798.089076727272</v>
      </c>
      <c r="G138" s="16">
        <v>19307.55691209092</v>
      </c>
      <c r="H138" s="7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row>
    <row r="139" spans="1:33" x14ac:dyDescent="0.35">
      <c r="A139" s="7"/>
      <c r="B139" s="7"/>
      <c r="C139" s="15">
        <v>46066</v>
      </c>
      <c r="D139" s="16">
        <v>203.95701754545453</v>
      </c>
      <c r="E139" s="16">
        <v>185.12146163636365</v>
      </c>
      <c r="F139" s="16">
        <v>20002.046094272726</v>
      </c>
      <c r="G139" s="16">
        <v>19492.678373727285</v>
      </c>
      <c r="H139" s="7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row>
    <row r="140" spans="1:33" x14ac:dyDescent="0.35">
      <c r="A140" s="7"/>
      <c r="B140" s="7"/>
      <c r="C140" s="15">
        <v>46067</v>
      </c>
      <c r="D140" s="16">
        <v>203.40762645454544</v>
      </c>
      <c r="E140" s="16">
        <v>183.54364854545454</v>
      </c>
      <c r="F140" s="16">
        <v>20205.45372072727</v>
      </c>
      <c r="G140" s="16">
        <v>19676.222022272741</v>
      </c>
      <c r="H140" s="7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row>
    <row r="141" spans="1:33" x14ac:dyDescent="0.35">
      <c r="A141" s="7"/>
      <c r="B141" s="7"/>
      <c r="C141" s="15">
        <v>46068</v>
      </c>
      <c r="D141" s="16">
        <v>190.44563945454544</v>
      </c>
      <c r="E141" s="16">
        <v>181.32677618181819</v>
      </c>
      <c r="F141" s="16">
        <v>20395.899360181815</v>
      </c>
      <c r="G141" s="16">
        <v>19857.548798454558</v>
      </c>
      <c r="H141" s="7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row>
    <row r="142" spans="1:33" x14ac:dyDescent="0.35">
      <c r="A142" s="7"/>
      <c r="B142" s="7"/>
      <c r="C142" s="15">
        <v>46069</v>
      </c>
      <c r="D142" s="16">
        <v>194.07543127272726</v>
      </c>
      <c r="E142" s="16">
        <v>179.2901609090909</v>
      </c>
      <c r="F142" s="16">
        <v>20589.974791454541</v>
      </c>
      <c r="G142" s="16">
        <v>20036.838959363649</v>
      </c>
      <c r="H142" s="7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row>
    <row r="143" spans="1:33" x14ac:dyDescent="0.35">
      <c r="A143" s="7"/>
      <c r="B143" s="7"/>
      <c r="C143" s="15">
        <v>46070</v>
      </c>
      <c r="D143" s="16">
        <v>207.46413700000002</v>
      </c>
      <c r="E143" s="16">
        <v>194.0220049090909</v>
      </c>
      <c r="F143" s="16">
        <v>20797.43892845454</v>
      </c>
      <c r="G143" s="16">
        <v>20230.860964272739</v>
      </c>
      <c r="H143" s="7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row>
    <row r="144" spans="1:33" x14ac:dyDescent="0.35">
      <c r="A144" s="7"/>
      <c r="B144" s="7"/>
      <c r="C144" s="15">
        <v>46071</v>
      </c>
      <c r="D144" s="16">
        <v>201.82641900000002</v>
      </c>
      <c r="E144" s="16">
        <v>207.85651036363637</v>
      </c>
      <c r="F144" s="16">
        <v>20999.26534745454</v>
      </c>
      <c r="G144" s="16">
        <v>20438.717474636374</v>
      </c>
      <c r="H144" s="7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row>
    <row r="145" spans="1:33" x14ac:dyDescent="0.35">
      <c r="A145" s="7"/>
      <c r="B145" s="7"/>
      <c r="C145" s="15">
        <v>46072</v>
      </c>
      <c r="D145" s="16">
        <v>192.98283699999999</v>
      </c>
      <c r="E145" s="16">
        <v>196.03712227272729</v>
      </c>
      <c r="F145" s="16">
        <v>21192.24818445454</v>
      </c>
      <c r="G145" s="16">
        <v>20634.754596909101</v>
      </c>
      <c r="H145" s="7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row>
    <row r="146" spans="1:33" x14ac:dyDescent="0.35">
      <c r="A146" s="7"/>
      <c r="B146" s="7"/>
      <c r="C146" s="15">
        <v>46073</v>
      </c>
      <c r="D146" s="16">
        <v>143.52214527272727</v>
      </c>
      <c r="E146" s="16">
        <v>170.97437145454543</v>
      </c>
      <c r="F146" s="16">
        <v>21335.770329727267</v>
      </c>
      <c r="G146" s="16">
        <v>20805.728968363645</v>
      </c>
      <c r="H146" s="7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row>
    <row r="147" spans="1:33" x14ac:dyDescent="0.35">
      <c r="A147" s="7"/>
      <c r="B147" s="7"/>
      <c r="C147" s="15">
        <v>46074</v>
      </c>
      <c r="D147" s="16">
        <v>123.29109618181818</v>
      </c>
      <c r="E147" s="16">
        <v>128.73373881818182</v>
      </c>
      <c r="F147" s="16">
        <v>21459.061425909087</v>
      </c>
      <c r="G147" s="16">
        <v>20934.462707181825</v>
      </c>
      <c r="H147" s="7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row>
    <row r="148" spans="1:33" x14ac:dyDescent="0.35">
      <c r="A148" s="7"/>
      <c r="B148" s="7"/>
      <c r="C148" s="15">
        <v>46075</v>
      </c>
      <c r="D148" s="16">
        <v>114.76966254545454</v>
      </c>
      <c r="E148" s="16">
        <v>117.95188645454544</v>
      </c>
      <c r="F148" s="16">
        <v>21573.831088454543</v>
      </c>
      <c r="G148" s="16">
        <v>21052.414593636371</v>
      </c>
      <c r="H148" s="7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row>
    <row r="149" spans="1:33" x14ac:dyDescent="0.35">
      <c r="A149" s="7"/>
      <c r="B149" s="7"/>
      <c r="C149" s="15">
        <v>46076</v>
      </c>
      <c r="D149" s="16">
        <v>138.27312999999998</v>
      </c>
      <c r="E149" s="16">
        <v>136.23294218181817</v>
      </c>
      <c r="F149" s="16">
        <v>21712.104218454544</v>
      </c>
      <c r="G149" s="16">
        <v>21188.647535818189</v>
      </c>
      <c r="H149" s="7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row>
    <row r="150" spans="1:33" x14ac:dyDescent="0.35">
      <c r="A150" s="7"/>
      <c r="B150" s="7"/>
      <c r="C150" s="15">
        <v>46077</v>
      </c>
      <c r="D150" s="16">
        <v>128.40997354545456</v>
      </c>
      <c r="E150" s="16">
        <v>113.78466427272727</v>
      </c>
      <c r="F150" s="16">
        <v>21840.514191999999</v>
      </c>
      <c r="G150" s="16">
        <v>21302.432200090916</v>
      </c>
      <c r="H150" s="7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row>
    <row r="151" spans="1:33" x14ac:dyDescent="0.35">
      <c r="A151" s="7"/>
      <c r="B151" s="7"/>
      <c r="C151" s="15">
        <v>46078</v>
      </c>
      <c r="D151" s="16">
        <v>142.65763063636362</v>
      </c>
      <c r="E151" s="16">
        <v>109.57486909090909</v>
      </c>
      <c r="F151" s="16">
        <v>21983.171822636363</v>
      </c>
      <c r="G151" s="16">
        <v>21412.007069181825</v>
      </c>
      <c r="H151" s="7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row>
    <row r="152" spans="1:33" x14ac:dyDescent="0.35">
      <c r="A152" s="7"/>
      <c r="B152" s="7"/>
      <c r="C152" s="15">
        <v>46079</v>
      </c>
      <c r="D152" s="16">
        <v>165.59289454545456</v>
      </c>
      <c r="E152" s="16">
        <v>122.81336627272728</v>
      </c>
      <c r="F152" s="16">
        <v>22148.764717181817</v>
      </c>
      <c r="G152" s="16">
        <v>21534.820435454552</v>
      </c>
      <c r="H152" s="7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row>
    <row r="153" spans="1:33" x14ac:dyDescent="0.35">
      <c r="A153" s="7"/>
      <c r="B153" s="7"/>
      <c r="C153" s="15">
        <v>46080</v>
      </c>
      <c r="D153" s="16">
        <v>160.49871118181818</v>
      </c>
      <c r="E153" s="16">
        <v>123.96857890909091</v>
      </c>
      <c r="F153" s="16">
        <v>22309.263428363636</v>
      </c>
      <c r="G153" s="16">
        <v>21658.789014363643</v>
      </c>
      <c r="H153" s="7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row>
    <row r="154" spans="1:33" x14ac:dyDescent="0.35">
      <c r="A154" s="7"/>
      <c r="B154" s="7"/>
      <c r="C154" s="15">
        <v>46081</v>
      </c>
      <c r="D154" s="16">
        <v>163.55187927272726</v>
      </c>
      <c r="E154" s="16">
        <v>134.64356881818182</v>
      </c>
      <c r="F154" s="16">
        <v>22472.815307636363</v>
      </c>
      <c r="G154" s="16">
        <v>21793.432583181824</v>
      </c>
      <c r="H154" s="7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row>
    <row r="155" spans="1:33" x14ac:dyDescent="0.35">
      <c r="A155" s="7"/>
      <c r="B155" s="7"/>
      <c r="C155" s="15">
        <v>46082</v>
      </c>
      <c r="D155" s="16">
        <v>156.71183945454544</v>
      </c>
      <c r="E155" s="16">
        <v>130.12924281818184</v>
      </c>
      <c r="F155" s="16">
        <v>22629.52714709091</v>
      </c>
      <c r="G155" s="16">
        <v>21923.561826000005</v>
      </c>
      <c r="H155" s="7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row>
    <row r="156" spans="1:33" x14ac:dyDescent="0.35">
      <c r="A156" s="7"/>
      <c r="B156" s="7"/>
      <c r="C156" s="15">
        <v>46083</v>
      </c>
      <c r="D156" s="16">
        <v>154.63685836363638</v>
      </c>
      <c r="E156" s="16">
        <v>118.82406254545455</v>
      </c>
      <c r="F156" s="16">
        <v>22784.164005454546</v>
      </c>
      <c r="G156" s="16">
        <v>22042.385888545457</v>
      </c>
      <c r="H156" s="7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row>
    <row r="157" spans="1:33" x14ac:dyDescent="0.35">
      <c r="A157" s="7"/>
      <c r="B157" s="7"/>
      <c r="C157" s="15">
        <v>46084</v>
      </c>
      <c r="D157" s="16">
        <v>155.16943618181818</v>
      </c>
      <c r="E157" s="16">
        <v>121.72203472727273</v>
      </c>
      <c r="F157" s="16">
        <v>22939.333441636365</v>
      </c>
      <c r="G157" s="16">
        <v>22164.107923272732</v>
      </c>
      <c r="H157" s="7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row>
    <row r="158" spans="1:33" x14ac:dyDescent="0.35">
      <c r="A158" s="7"/>
      <c r="B158" s="7"/>
      <c r="C158" s="15">
        <v>46085</v>
      </c>
      <c r="D158" s="16">
        <v>149.30565309090909</v>
      </c>
      <c r="E158" s="16">
        <v>125.74226581818183</v>
      </c>
      <c r="F158" s="16">
        <v>23088.639094727274</v>
      </c>
      <c r="G158" s="16">
        <v>22289.850189090914</v>
      </c>
      <c r="H158" s="7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row>
    <row r="159" spans="1:33" x14ac:dyDescent="0.35">
      <c r="A159" s="7"/>
      <c r="B159" s="7"/>
      <c r="C159" s="15">
        <v>46086</v>
      </c>
      <c r="D159" s="16">
        <v>142.44844081818181</v>
      </c>
      <c r="E159" s="16">
        <v>112.79704709090909</v>
      </c>
      <c r="F159" s="16">
        <v>23231.087535545455</v>
      </c>
      <c r="G159" s="16">
        <v>22402.647236181823</v>
      </c>
      <c r="H159" s="7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row>
    <row r="160" spans="1:33" x14ac:dyDescent="0.35">
      <c r="A160" s="7"/>
      <c r="B160" s="7"/>
      <c r="C160" s="15">
        <v>46087</v>
      </c>
      <c r="D160" s="16">
        <v>121.89816563636363</v>
      </c>
      <c r="E160" s="16">
        <v>140.51476645454545</v>
      </c>
      <c r="F160" s="16">
        <v>23352.98570118182</v>
      </c>
      <c r="G160" s="16">
        <v>22543.162002636367</v>
      </c>
      <c r="H160" s="7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row>
    <row r="161" spans="1:33" x14ac:dyDescent="0.35">
      <c r="A161" s="7"/>
      <c r="B161" s="7"/>
      <c r="C161" s="15">
        <v>46088</v>
      </c>
      <c r="D161" s="16">
        <v>107.57302227272729</v>
      </c>
      <c r="E161" s="16">
        <v>138.13591354545454</v>
      </c>
      <c r="F161" s="16">
        <v>23460.558723454549</v>
      </c>
      <c r="G161" s="16">
        <v>22681.297916181822</v>
      </c>
      <c r="H161" s="7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row>
    <row r="162" spans="1:33" x14ac:dyDescent="0.35">
      <c r="A162" s="7"/>
      <c r="B162" s="7"/>
      <c r="C162" s="15">
        <v>46089</v>
      </c>
      <c r="D162" s="16">
        <v>90.274070727272729</v>
      </c>
      <c r="E162" s="16">
        <v>132.67033227272728</v>
      </c>
      <c r="F162" s="16">
        <v>23550.832794181821</v>
      </c>
      <c r="G162" s="16">
        <v>22813.968248454548</v>
      </c>
      <c r="H162" s="7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row>
    <row r="163" spans="1:33" x14ac:dyDescent="0.35">
      <c r="A163" s="7"/>
      <c r="B163" s="7"/>
      <c r="C163" s="15">
        <v>46090</v>
      </c>
      <c r="D163" s="16">
        <v>93.509680818181806</v>
      </c>
      <c r="E163" s="16">
        <v>129.79886236363637</v>
      </c>
      <c r="F163" s="16">
        <v>23644.342475000001</v>
      </c>
      <c r="G163" s="16">
        <v>22943.767110818186</v>
      </c>
      <c r="H163" s="7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row>
    <row r="164" spans="1:33" x14ac:dyDescent="0.35">
      <c r="A164" s="7"/>
      <c r="B164" s="7"/>
      <c r="C164" s="15">
        <v>46091</v>
      </c>
      <c r="D164" s="16">
        <v>124.77968263636365</v>
      </c>
      <c r="E164" s="16">
        <v>126.01383572727272</v>
      </c>
      <c r="F164" s="16">
        <v>23769.122157636364</v>
      </c>
      <c r="G164" s="16">
        <v>23069.780946545459</v>
      </c>
      <c r="H164" s="7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row>
    <row r="165" spans="1:33" x14ac:dyDescent="0.35">
      <c r="A165" s="7"/>
      <c r="B165" s="7"/>
      <c r="C165" s="15">
        <v>46092</v>
      </c>
      <c r="D165" s="16">
        <v>146.53937709090908</v>
      </c>
      <c r="E165" s="16">
        <v>124.83099790909091</v>
      </c>
      <c r="F165" s="16">
        <v>23915.661534727275</v>
      </c>
      <c r="G165" s="16">
        <v>23194.611944454551</v>
      </c>
      <c r="H165" s="7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row>
    <row r="166" spans="1:33" x14ac:dyDescent="0.35">
      <c r="A166" s="7"/>
      <c r="B166" s="7"/>
      <c r="C166" s="15">
        <v>46093</v>
      </c>
      <c r="D166" s="16">
        <v>163.03899272727273</v>
      </c>
      <c r="E166" s="16">
        <v>142.92123736363638</v>
      </c>
      <c r="F166" s="16">
        <v>24078.700527454548</v>
      </c>
      <c r="G166" s="16">
        <v>23337.533181818188</v>
      </c>
      <c r="H166" s="7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row>
    <row r="167" spans="1:33" x14ac:dyDescent="0.35">
      <c r="A167" s="7"/>
      <c r="B167" s="7"/>
      <c r="C167" s="15">
        <v>46094</v>
      </c>
      <c r="D167" s="16">
        <v>171.30384309090908</v>
      </c>
      <c r="E167" s="16">
        <v>151.33916581818181</v>
      </c>
      <c r="F167" s="16">
        <v>24250.004370545455</v>
      </c>
      <c r="G167" s="16">
        <v>23488.87234763637</v>
      </c>
      <c r="H167" s="7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row>
    <row r="168" spans="1:33" x14ac:dyDescent="0.35">
      <c r="A168" s="7"/>
      <c r="B168" s="7"/>
      <c r="C168" s="15">
        <v>46095</v>
      </c>
      <c r="D168" s="16">
        <v>165.84632027272727</v>
      </c>
      <c r="E168" s="16">
        <v>136.07487209090911</v>
      </c>
      <c r="F168" s="16">
        <v>24415.850690818184</v>
      </c>
      <c r="G168" s="16">
        <v>23624.947219727281</v>
      </c>
      <c r="H168" s="7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row>
    <row r="169" spans="1:33" x14ac:dyDescent="0.35">
      <c r="A169" s="7"/>
      <c r="B169" s="7"/>
      <c r="C169" s="15">
        <v>46096</v>
      </c>
      <c r="D169" s="16">
        <v>155.35302890909091</v>
      </c>
      <c r="E169" s="16">
        <v>143.35820227272728</v>
      </c>
      <c r="F169" s="16">
        <v>24571.203719727277</v>
      </c>
      <c r="G169" s="16">
        <v>23768.305422000009</v>
      </c>
      <c r="H169" s="7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row>
    <row r="170" spans="1:33" x14ac:dyDescent="0.35">
      <c r="A170" s="7"/>
      <c r="B170" s="7"/>
      <c r="C170" s="15">
        <v>46097</v>
      </c>
      <c r="D170" s="16">
        <v>153.94855763636363</v>
      </c>
      <c r="E170" s="16">
        <v>146.39333963636363</v>
      </c>
      <c r="F170" s="16">
        <v>24725.152277363639</v>
      </c>
      <c r="G170" s="16">
        <v>23914.698761636373</v>
      </c>
      <c r="H170" s="7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row>
    <row r="171" spans="1:33" x14ac:dyDescent="0.35">
      <c r="A171" s="7"/>
      <c r="B171" s="7"/>
      <c r="C171" s="15">
        <v>46098</v>
      </c>
      <c r="D171" s="16">
        <v>168.404864</v>
      </c>
      <c r="E171" s="16">
        <v>107.40494472727272</v>
      </c>
      <c r="F171" s="16">
        <v>24893.557141363639</v>
      </c>
      <c r="G171" s="16">
        <v>24022.103706363647</v>
      </c>
      <c r="H171" s="7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row>
    <row r="172" spans="1:33" x14ac:dyDescent="0.35">
      <c r="A172" s="7"/>
      <c r="B172" s="7"/>
      <c r="C172" s="15">
        <v>46099</v>
      </c>
      <c r="D172" s="16">
        <v>150.68630636363636</v>
      </c>
      <c r="E172" s="16">
        <v>93.574064909090907</v>
      </c>
      <c r="F172" s="16">
        <v>25044.243447727276</v>
      </c>
      <c r="G172" s="16">
        <v>24115.677771272738</v>
      </c>
      <c r="H172" s="7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row>
    <row r="173" spans="1:33" x14ac:dyDescent="0.35">
      <c r="A173" s="7"/>
      <c r="B173" s="7"/>
      <c r="C173" s="15">
        <v>46100</v>
      </c>
      <c r="D173" s="16">
        <v>134.09394945454545</v>
      </c>
      <c r="E173" s="16">
        <v>96.834161909090909</v>
      </c>
      <c r="F173" s="16">
        <v>25178.337397181822</v>
      </c>
      <c r="G173" s="16">
        <v>24212.511933181828</v>
      </c>
      <c r="H173" s="7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row>
    <row r="174" spans="1:33" x14ac:dyDescent="0.35">
      <c r="A174" s="7"/>
      <c r="B174" s="7"/>
      <c r="C174" s="15">
        <v>46101</v>
      </c>
      <c r="D174" s="16">
        <v>100.24151454545454</v>
      </c>
      <c r="E174" s="16">
        <v>106.73774509090909</v>
      </c>
      <c r="F174" s="16">
        <v>25278.578911727276</v>
      </c>
      <c r="G174" s="16">
        <v>24319.249678272736</v>
      </c>
      <c r="H174" s="7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row>
    <row r="175" spans="1:33" x14ac:dyDescent="0.35">
      <c r="A175" s="7"/>
      <c r="B175" s="7"/>
      <c r="C175" s="15">
        <v>46102</v>
      </c>
      <c r="D175" s="16">
        <v>99.825038090909089</v>
      </c>
      <c r="E175" s="16">
        <v>100.59944409090909</v>
      </c>
      <c r="F175" s="16">
        <v>25378.403949818185</v>
      </c>
      <c r="G175" s="16">
        <v>24419.849122363645</v>
      </c>
      <c r="H175" s="7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row>
    <row r="176" spans="1:33" x14ac:dyDescent="0.35">
      <c r="A176" s="7"/>
      <c r="B176" s="7"/>
      <c r="C176" s="15">
        <v>46103</v>
      </c>
      <c r="D176" s="16">
        <v>87.49078672727272</v>
      </c>
      <c r="E176" s="16">
        <v>111.31919190909092</v>
      </c>
      <c r="F176" s="16">
        <v>25465.894736545459</v>
      </c>
      <c r="G176" s="16">
        <v>24531.168314272734</v>
      </c>
      <c r="H176" s="7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row>
    <row r="177" spans="1:33" x14ac:dyDescent="0.35">
      <c r="A177" s="7"/>
      <c r="B177" s="7"/>
      <c r="C177" s="15">
        <v>46104</v>
      </c>
      <c r="D177" s="16">
        <v>106.30112645454545</v>
      </c>
      <c r="E177" s="16">
        <v>117.15486454545454</v>
      </c>
      <c r="F177" s="16">
        <v>25572.195863000004</v>
      </c>
      <c r="G177" s="16">
        <v>24648.323178818187</v>
      </c>
      <c r="H177" s="7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row>
    <row r="178" spans="1:33" x14ac:dyDescent="0.35">
      <c r="A178" s="7"/>
      <c r="B178" s="7"/>
      <c r="C178" s="15">
        <v>46105</v>
      </c>
      <c r="D178" s="16">
        <v>112.77810063636365</v>
      </c>
      <c r="E178" s="16">
        <v>121.03765690909091</v>
      </c>
      <c r="F178" s="16">
        <v>25684.973963636367</v>
      </c>
      <c r="G178" s="16">
        <v>24769.360835727279</v>
      </c>
      <c r="H178" s="7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row>
    <row r="179" spans="1:33" x14ac:dyDescent="0.35">
      <c r="A179" s="7"/>
      <c r="B179" s="7"/>
      <c r="C179" s="15">
        <v>46106</v>
      </c>
      <c r="D179" s="16">
        <v>110.56049627272728</v>
      </c>
      <c r="E179" s="16">
        <v>150.09361454545456</v>
      </c>
      <c r="F179" s="16">
        <v>25795.534459909093</v>
      </c>
      <c r="G179" s="16">
        <v>24919.454450272733</v>
      </c>
      <c r="H179" s="7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row>
    <row r="180" spans="1:33" x14ac:dyDescent="0.35">
      <c r="A180" s="7"/>
      <c r="B180" s="7"/>
      <c r="C180" s="15">
        <v>46107</v>
      </c>
      <c r="D180" s="16">
        <v>97.494828909090913</v>
      </c>
      <c r="E180" s="16">
        <v>140.29900899999998</v>
      </c>
      <c r="F180" s="16">
        <v>25893.029288818183</v>
      </c>
      <c r="G180" s="16">
        <v>25059.753459272732</v>
      </c>
      <c r="H180" s="7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row>
    <row r="181" spans="1:33" x14ac:dyDescent="0.35">
      <c r="A181" s="7"/>
      <c r="B181" s="7"/>
      <c r="C181" s="15">
        <v>46108</v>
      </c>
      <c r="D181" s="16">
        <v>96.214964000000009</v>
      </c>
      <c r="E181" s="16">
        <v>131.20447200000001</v>
      </c>
      <c r="F181" s="16">
        <v>25989.244252818182</v>
      </c>
      <c r="G181" s="16">
        <v>25190.957931272733</v>
      </c>
      <c r="H181" s="7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row>
    <row r="182" spans="1:33" x14ac:dyDescent="0.35">
      <c r="A182" s="7"/>
      <c r="B182" s="7"/>
      <c r="C182" s="15">
        <v>46109</v>
      </c>
      <c r="D182" s="16">
        <v>105.00836190909091</v>
      </c>
      <c r="E182" s="16">
        <v>128.908815</v>
      </c>
      <c r="F182" s="16">
        <v>26094.252614727273</v>
      </c>
      <c r="G182" s="16">
        <v>25319.866746272732</v>
      </c>
      <c r="H182" s="7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row>
    <row r="183" spans="1:33" x14ac:dyDescent="0.35">
      <c r="A183" s="7"/>
      <c r="B183" s="7"/>
      <c r="C183" s="15">
        <v>46110</v>
      </c>
      <c r="D183" s="16">
        <v>107.16414718181818</v>
      </c>
      <c r="E183" s="16">
        <v>143.45004081818183</v>
      </c>
      <c r="F183" s="16">
        <v>26201.416761909091</v>
      </c>
      <c r="G183" s="16">
        <v>25463.316787090913</v>
      </c>
      <c r="H183" s="7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row>
    <row r="184" spans="1:33" x14ac:dyDescent="0.35">
      <c r="A184" s="7"/>
      <c r="B184" s="7"/>
      <c r="C184" s="15">
        <v>46111</v>
      </c>
      <c r="D184" s="16">
        <v>86.903473272727268</v>
      </c>
      <c r="E184" s="16">
        <v>131.56705981818183</v>
      </c>
      <c r="F184" s="16">
        <v>26288.320235181818</v>
      </c>
      <c r="G184" s="16">
        <v>25594.883846909095</v>
      </c>
      <c r="H184" s="7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row>
    <row r="185" spans="1:33" x14ac:dyDescent="0.35">
      <c r="A185" s="7"/>
      <c r="B185" s="7"/>
      <c r="C185" s="15">
        <v>46112</v>
      </c>
      <c r="D185" s="16">
        <v>89.750021181818184</v>
      </c>
      <c r="E185" s="16">
        <v>103.11528800000001</v>
      </c>
      <c r="F185" s="16">
        <v>26378.070256363637</v>
      </c>
      <c r="G185" s="16">
        <v>25697.999134909096</v>
      </c>
      <c r="H185" s="7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row>
    <row r="186" spans="1:33" x14ac:dyDescent="0.3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row>
    <row r="187" spans="1:33" x14ac:dyDescent="0.3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row>
    <row r="188" spans="1:33" x14ac:dyDescent="0.3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row>
    <row r="189" spans="1:33" x14ac:dyDescent="0.3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row>
    <row r="190" spans="1:33" x14ac:dyDescent="0.3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row>
    <row r="191" spans="1:33" x14ac:dyDescent="0.3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row>
    <row r="192" spans="1:33" x14ac:dyDescent="0.3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row>
    <row r="193" spans="1:33" x14ac:dyDescent="0.3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row>
    <row r="194" spans="1:33" x14ac:dyDescent="0.3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row>
    <row r="195" spans="1:33" x14ac:dyDescent="0.3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row>
    <row r="196" spans="1:33" x14ac:dyDescent="0.3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row>
    <row r="197" spans="1:33" x14ac:dyDescent="0.3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row>
    <row r="198" spans="1:33" x14ac:dyDescent="0.3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row>
    <row r="199" spans="1:33" x14ac:dyDescent="0.3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row>
    <row r="200" spans="1:33" x14ac:dyDescent="0.3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row>
  </sheetData>
  <mergeCells count="2">
    <mergeCell ref="D2:E2"/>
    <mergeCell ref="F2:G2"/>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A374A-1763-477F-A225-8973F35E3346}">
  <dimension ref="A1:AL187"/>
  <sheetViews>
    <sheetView workbookViewId="0"/>
  </sheetViews>
  <sheetFormatPr defaultColWidth="8.8984375" defaultRowHeight="13" x14ac:dyDescent="0.3"/>
  <cols>
    <col min="1" max="16" width="8.8984375" style="7"/>
  </cols>
  <sheetData>
    <row r="1" spans="1:38" s="7" customFormat="1" ht="14.5" x14ac:dyDescent="0.35">
      <c r="A1" s="69" t="str">
        <f>HYPERLINK("#'Contents'!A1","Content Page")</f>
        <v>Content Page</v>
      </c>
      <c r="D1" s="2"/>
      <c r="AL1" s="2"/>
    </row>
    <row r="2" spans="1:38" x14ac:dyDescent="0.3">
      <c r="B2" s="136" t="s">
        <v>124</v>
      </c>
      <c r="C2" s="136"/>
      <c r="D2" s="136"/>
    </row>
    <row r="3" spans="1:38" x14ac:dyDescent="0.3">
      <c r="B3" s="136" t="s">
        <v>28</v>
      </c>
      <c r="C3" s="136"/>
      <c r="D3" s="136" t="s">
        <v>296</v>
      </c>
      <c r="E3" s="136"/>
    </row>
    <row r="4" spans="1:38" x14ac:dyDescent="0.3">
      <c r="A4" s="14" t="s">
        <v>6</v>
      </c>
      <c r="B4" s="7" t="s">
        <v>1</v>
      </c>
      <c r="C4" s="7" t="s">
        <v>5</v>
      </c>
      <c r="D4" s="7" t="s">
        <v>210</v>
      </c>
      <c r="E4" s="7" t="s">
        <v>211</v>
      </c>
      <c r="G4" s="7" t="s">
        <v>274</v>
      </c>
    </row>
    <row r="5" spans="1:38" ht="14" x14ac:dyDescent="0.3">
      <c r="A5" s="17">
        <v>45931.25</v>
      </c>
      <c r="B5" s="16">
        <v>20.738472909090909</v>
      </c>
      <c r="C5" s="16">
        <v>18.887669818181816</v>
      </c>
      <c r="D5" s="16">
        <v>20.738472909090909</v>
      </c>
      <c r="E5" s="16">
        <v>18.887669818181816</v>
      </c>
    </row>
    <row r="6" spans="1:38" ht="14" x14ac:dyDescent="0.3">
      <c r="A6" s="17">
        <v>45932</v>
      </c>
      <c r="B6" s="16">
        <v>19.554125363636363</v>
      </c>
      <c r="C6" s="16">
        <v>19.182735000000001</v>
      </c>
      <c r="D6" s="16">
        <v>40.292598272727275</v>
      </c>
      <c r="E6" s="16">
        <v>38.070404818181814</v>
      </c>
    </row>
    <row r="7" spans="1:38" ht="14" x14ac:dyDescent="0.3">
      <c r="A7" s="17">
        <v>45933</v>
      </c>
      <c r="B7" s="16">
        <v>20.898947181818183</v>
      </c>
      <c r="C7" s="16">
        <v>18.536580272727274</v>
      </c>
      <c r="D7" s="16">
        <v>61.191545454545462</v>
      </c>
      <c r="E7" s="16">
        <v>56.606985090909092</v>
      </c>
    </row>
    <row r="8" spans="1:38" ht="14" x14ac:dyDescent="0.3">
      <c r="A8" s="17">
        <v>45934</v>
      </c>
      <c r="B8" s="16">
        <v>19.759604454545453</v>
      </c>
      <c r="C8" s="16">
        <v>16.723826727272726</v>
      </c>
      <c r="D8" s="16">
        <v>80.951149909090915</v>
      </c>
      <c r="E8" s="16">
        <v>73.330811818181814</v>
      </c>
    </row>
    <row r="9" spans="1:38" ht="14" x14ac:dyDescent="0.3">
      <c r="A9" s="17">
        <v>45935</v>
      </c>
      <c r="B9" s="16">
        <v>18.022481545454546</v>
      </c>
      <c r="C9" s="16">
        <v>17.227561363636362</v>
      </c>
      <c r="D9" s="16">
        <v>98.973631454545455</v>
      </c>
      <c r="E9" s="16">
        <v>90.558373181818183</v>
      </c>
    </row>
    <row r="10" spans="1:38" ht="14" x14ac:dyDescent="0.3">
      <c r="A10" s="17">
        <v>45936</v>
      </c>
      <c r="B10" s="16">
        <v>17.447645636363639</v>
      </c>
      <c r="C10" s="16">
        <v>18.92315718181818</v>
      </c>
      <c r="D10" s="16">
        <v>116.42127709090909</v>
      </c>
      <c r="E10" s="16">
        <v>109.48153036363637</v>
      </c>
    </row>
    <row r="11" spans="1:38" ht="14" x14ac:dyDescent="0.3">
      <c r="A11" s="17">
        <v>45937</v>
      </c>
      <c r="B11" s="16">
        <v>18.293996</v>
      </c>
      <c r="C11" s="16">
        <v>20.067312545454545</v>
      </c>
      <c r="D11" s="16">
        <v>134.71527309090908</v>
      </c>
      <c r="E11" s="16">
        <v>129.54884290909092</v>
      </c>
    </row>
    <row r="12" spans="1:38" ht="14" x14ac:dyDescent="0.3">
      <c r="A12" s="17">
        <v>45938</v>
      </c>
      <c r="B12" s="16">
        <v>19.103320272727274</v>
      </c>
      <c r="C12" s="16">
        <v>20.830698636363636</v>
      </c>
      <c r="D12" s="16">
        <v>153.81859336363635</v>
      </c>
      <c r="E12" s="16">
        <v>150.37954154545457</v>
      </c>
    </row>
    <row r="13" spans="1:38" ht="14" x14ac:dyDescent="0.3">
      <c r="A13" s="17">
        <v>45939</v>
      </c>
      <c r="B13" s="16">
        <v>19.726794363636365</v>
      </c>
      <c r="C13" s="16">
        <v>20.107599818181818</v>
      </c>
      <c r="D13" s="16">
        <v>173.54538772727273</v>
      </c>
      <c r="E13" s="16">
        <v>170.4871413636364</v>
      </c>
    </row>
    <row r="14" spans="1:38" ht="14" x14ac:dyDescent="0.3">
      <c r="A14" s="17">
        <v>45940</v>
      </c>
      <c r="B14" s="16">
        <v>20.947261636363635</v>
      </c>
      <c r="C14" s="16">
        <v>20.225207272727271</v>
      </c>
      <c r="D14" s="16">
        <v>194.49264936363636</v>
      </c>
      <c r="E14" s="16">
        <v>190.71234863636366</v>
      </c>
    </row>
    <row r="15" spans="1:38" ht="14" x14ac:dyDescent="0.3">
      <c r="A15" s="17">
        <v>45941</v>
      </c>
      <c r="B15" s="16">
        <v>21.286416909090907</v>
      </c>
      <c r="C15" s="16">
        <v>18.657176454545453</v>
      </c>
      <c r="D15" s="16">
        <v>215.77906627272728</v>
      </c>
      <c r="E15" s="16">
        <v>209.36952509090912</v>
      </c>
    </row>
    <row r="16" spans="1:38" ht="14" x14ac:dyDescent="0.3">
      <c r="A16" s="17">
        <v>45942</v>
      </c>
      <c r="B16" s="16">
        <v>19.594445818181818</v>
      </c>
      <c r="C16" s="16">
        <v>18.668433181818184</v>
      </c>
      <c r="D16" s="16">
        <v>235.37351209090909</v>
      </c>
      <c r="E16" s="16">
        <v>228.03795827272731</v>
      </c>
    </row>
    <row r="17" spans="1:7" ht="14" x14ac:dyDescent="0.3">
      <c r="A17" s="17">
        <v>45943</v>
      </c>
      <c r="B17" s="16">
        <v>22.257625454545455</v>
      </c>
      <c r="C17" s="16">
        <v>21.762164363636362</v>
      </c>
      <c r="D17" s="16">
        <v>257.63113754545452</v>
      </c>
      <c r="E17" s="16">
        <v>249.80012263636368</v>
      </c>
    </row>
    <row r="18" spans="1:7" ht="14" x14ac:dyDescent="0.3">
      <c r="A18" s="17">
        <v>45944</v>
      </c>
      <c r="B18" s="16">
        <v>23.900868818181817</v>
      </c>
      <c r="C18" s="16">
        <v>21.647162272727272</v>
      </c>
      <c r="D18" s="16">
        <v>281.53200636363636</v>
      </c>
      <c r="E18" s="16">
        <v>271.44728490909097</v>
      </c>
    </row>
    <row r="19" spans="1:7" ht="14" x14ac:dyDescent="0.3">
      <c r="A19" s="17">
        <v>45945</v>
      </c>
      <c r="B19" s="16">
        <v>22.291179</v>
      </c>
      <c r="C19" s="16">
        <v>20.987613454545453</v>
      </c>
      <c r="D19" s="16">
        <v>303.82318536363636</v>
      </c>
      <c r="E19" s="16">
        <v>292.43489836363642</v>
      </c>
    </row>
    <row r="20" spans="1:7" ht="14" x14ac:dyDescent="0.3">
      <c r="A20" s="17">
        <v>45946</v>
      </c>
      <c r="B20" s="16">
        <v>21.620021545454545</v>
      </c>
      <c r="C20" s="16">
        <v>20.722617636363633</v>
      </c>
      <c r="D20" s="16">
        <v>325.44320690909092</v>
      </c>
      <c r="E20" s="16">
        <v>313.15751600000004</v>
      </c>
    </row>
    <row r="21" spans="1:7" ht="14" x14ac:dyDescent="0.3">
      <c r="A21" s="17">
        <v>45947</v>
      </c>
      <c r="B21" s="16">
        <v>21.001834090909089</v>
      </c>
      <c r="C21" s="16">
        <v>19.869430909090909</v>
      </c>
      <c r="D21" s="16">
        <v>346.445041</v>
      </c>
      <c r="E21" s="16">
        <v>333.02694690909095</v>
      </c>
    </row>
    <row r="22" spans="1:7" ht="14" x14ac:dyDescent="0.3">
      <c r="A22" s="17">
        <v>45948</v>
      </c>
      <c r="B22" s="16">
        <v>21.602034545454547</v>
      </c>
      <c r="C22" s="16">
        <v>17.511950636363636</v>
      </c>
      <c r="D22" s="16">
        <v>368.04707554545456</v>
      </c>
      <c r="E22" s="16">
        <v>350.53889754545457</v>
      </c>
    </row>
    <row r="23" spans="1:7" ht="14" x14ac:dyDescent="0.3">
      <c r="A23" s="17">
        <v>45949</v>
      </c>
      <c r="B23" s="16">
        <v>19.900388545454547</v>
      </c>
      <c r="C23" s="16">
        <v>17.210387818181818</v>
      </c>
      <c r="D23" s="16">
        <v>387.94746409090908</v>
      </c>
      <c r="E23" s="16">
        <v>367.74928536363637</v>
      </c>
    </row>
    <row r="24" spans="1:7" ht="14" x14ac:dyDescent="0.3">
      <c r="A24" s="17">
        <v>45950</v>
      </c>
      <c r="B24" s="16">
        <v>18.925304727272728</v>
      </c>
      <c r="C24" s="16">
        <v>19.248642909090908</v>
      </c>
      <c r="D24" s="16">
        <v>406.87276881818178</v>
      </c>
      <c r="E24" s="16">
        <v>386.99792827272728</v>
      </c>
      <c r="G24" s="7" t="s">
        <v>275</v>
      </c>
    </row>
    <row r="25" spans="1:7" ht="14" x14ac:dyDescent="0.3">
      <c r="A25" s="17">
        <v>45951</v>
      </c>
      <c r="B25" s="16">
        <v>21.923418000000002</v>
      </c>
      <c r="C25" s="16">
        <v>18.197995636363636</v>
      </c>
      <c r="D25" s="16">
        <v>428.79618681818181</v>
      </c>
      <c r="E25" s="16">
        <v>405.19592390909094</v>
      </c>
    </row>
    <row r="26" spans="1:7" ht="14" x14ac:dyDescent="0.3">
      <c r="A26" s="17">
        <v>45952</v>
      </c>
      <c r="B26" s="16">
        <v>21.865099454545458</v>
      </c>
      <c r="C26" s="16">
        <v>20.428020454545457</v>
      </c>
      <c r="D26" s="16">
        <v>450.66128627272724</v>
      </c>
      <c r="E26" s="16">
        <v>425.62394436363638</v>
      </c>
    </row>
    <row r="27" spans="1:7" ht="14" x14ac:dyDescent="0.3">
      <c r="A27" s="17">
        <v>45953</v>
      </c>
      <c r="B27" s="16">
        <v>20.071562181818184</v>
      </c>
      <c r="C27" s="16">
        <v>19.129624545454547</v>
      </c>
      <c r="D27" s="16">
        <v>470.73284845454543</v>
      </c>
      <c r="E27" s="16">
        <v>444.75356890909092</v>
      </c>
    </row>
    <row r="28" spans="1:7" ht="14" x14ac:dyDescent="0.3">
      <c r="A28" s="17">
        <v>45954</v>
      </c>
      <c r="B28" s="16">
        <v>19.69168190909091</v>
      </c>
      <c r="C28" s="16">
        <v>18.446516272727273</v>
      </c>
      <c r="D28" s="16">
        <v>490.42453036363634</v>
      </c>
      <c r="E28" s="16">
        <v>463.20008518181817</v>
      </c>
    </row>
    <row r="29" spans="1:7" ht="14" x14ac:dyDescent="0.3">
      <c r="A29" s="17">
        <v>45955</v>
      </c>
      <c r="B29" s="16">
        <v>20.614246454545455</v>
      </c>
      <c r="C29" s="16">
        <v>18.69121881818182</v>
      </c>
      <c r="D29" s="16">
        <v>511.03877681818182</v>
      </c>
      <c r="E29" s="16">
        <v>481.89130399999999</v>
      </c>
    </row>
    <row r="30" spans="1:7" ht="14" x14ac:dyDescent="0.3">
      <c r="A30" s="17">
        <v>45956</v>
      </c>
      <c r="B30" s="16">
        <v>20.305058727272726</v>
      </c>
      <c r="C30" s="16">
        <v>17.392798454545456</v>
      </c>
      <c r="D30" s="16">
        <v>531.34383554545457</v>
      </c>
      <c r="E30" s="16">
        <v>499.28410245454546</v>
      </c>
    </row>
    <row r="31" spans="1:7" ht="14" x14ac:dyDescent="0.3">
      <c r="A31" s="17">
        <v>45957</v>
      </c>
      <c r="B31" s="16">
        <v>21.122324727272726</v>
      </c>
      <c r="C31" s="16">
        <v>19.094550545454545</v>
      </c>
      <c r="D31" s="16">
        <v>552.46616027272728</v>
      </c>
      <c r="E31" s="16">
        <v>518.37865299999999</v>
      </c>
    </row>
    <row r="32" spans="1:7" ht="14" x14ac:dyDescent="0.3">
      <c r="A32" s="17">
        <v>45958</v>
      </c>
      <c r="B32" s="16">
        <v>20.866999363636364</v>
      </c>
      <c r="C32" s="16">
        <v>18.085471181818182</v>
      </c>
      <c r="D32" s="16">
        <v>573.33315963636369</v>
      </c>
      <c r="E32" s="16">
        <v>536.46412418181819</v>
      </c>
    </row>
    <row r="33" spans="1:5" ht="14" x14ac:dyDescent="0.3">
      <c r="A33" s="17">
        <v>45959</v>
      </c>
      <c r="B33" s="16">
        <v>21.841692909090909</v>
      </c>
      <c r="C33" s="16">
        <v>20.605457272727271</v>
      </c>
      <c r="D33" s="16">
        <v>595.17485254545454</v>
      </c>
      <c r="E33" s="16">
        <v>557.06958145454541</v>
      </c>
    </row>
    <row r="34" spans="1:5" ht="14" x14ac:dyDescent="0.3">
      <c r="A34" s="17">
        <v>45960</v>
      </c>
      <c r="B34" s="16">
        <v>21.26078</v>
      </c>
      <c r="C34" s="16">
        <v>19.936733363636364</v>
      </c>
      <c r="D34" s="16">
        <v>616.4356325454545</v>
      </c>
      <c r="E34" s="16">
        <v>577.00631481818175</v>
      </c>
    </row>
    <row r="35" spans="1:5" ht="14" x14ac:dyDescent="0.3">
      <c r="A35" s="17">
        <v>45961</v>
      </c>
      <c r="B35" s="16">
        <v>21.115762181818184</v>
      </c>
      <c r="C35" s="16">
        <v>18.945086636363641</v>
      </c>
      <c r="D35" s="16">
        <v>637.55139472727274</v>
      </c>
      <c r="E35" s="16">
        <v>595.95140145454536</v>
      </c>
    </row>
    <row r="36" spans="1:5" ht="14" x14ac:dyDescent="0.3">
      <c r="A36" s="17">
        <v>45962</v>
      </c>
      <c r="B36" s="16">
        <v>22.46059381818182</v>
      </c>
      <c r="C36" s="16">
        <v>18.771576909090907</v>
      </c>
      <c r="D36" s="16">
        <v>660.01198854545453</v>
      </c>
      <c r="E36" s="16">
        <v>614.72297836363623</v>
      </c>
    </row>
    <row r="37" spans="1:5" ht="14" x14ac:dyDescent="0.3">
      <c r="A37" s="17">
        <v>45963</v>
      </c>
      <c r="B37" s="16">
        <v>21.659208909090907</v>
      </c>
      <c r="C37" s="16">
        <v>18.826348181818179</v>
      </c>
      <c r="D37" s="16">
        <v>681.67119745454545</v>
      </c>
      <c r="E37" s="16">
        <v>633.54932654545439</v>
      </c>
    </row>
    <row r="38" spans="1:5" ht="14" x14ac:dyDescent="0.3">
      <c r="A38" s="17">
        <v>45964</v>
      </c>
      <c r="B38" s="16">
        <v>21.265964818181818</v>
      </c>
      <c r="C38" s="16">
        <v>19.162742727272729</v>
      </c>
      <c r="D38" s="16">
        <v>702.93716227272728</v>
      </c>
      <c r="E38" s="16">
        <v>652.71206927272715</v>
      </c>
    </row>
    <row r="39" spans="1:5" ht="14" x14ac:dyDescent="0.3">
      <c r="A39" s="17">
        <v>45965</v>
      </c>
      <c r="B39" s="16">
        <v>23.456501181818183</v>
      </c>
      <c r="C39" s="16">
        <v>19.755990545454548</v>
      </c>
      <c r="D39" s="16">
        <v>726.3936634545455</v>
      </c>
      <c r="E39" s="16">
        <v>672.4680598181817</v>
      </c>
    </row>
    <row r="40" spans="1:5" ht="14" x14ac:dyDescent="0.3">
      <c r="A40" s="17">
        <v>45966</v>
      </c>
      <c r="B40" s="16">
        <v>23.96931</v>
      </c>
      <c r="C40" s="16">
        <v>19.560777272727268</v>
      </c>
      <c r="D40" s="16">
        <v>750.36297345454545</v>
      </c>
      <c r="E40" s="16">
        <v>692.02883709090895</v>
      </c>
    </row>
    <row r="41" spans="1:5" ht="14" x14ac:dyDescent="0.3">
      <c r="A41" s="17">
        <v>45967</v>
      </c>
      <c r="B41" s="16">
        <v>23.424736363636363</v>
      </c>
      <c r="C41" s="16">
        <v>20.586741272727274</v>
      </c>
      <c r="D41" s="16">
        <v>773.78770981818184</v>
      </c>
      <c r="E41" s="16">
        <v>712.61557836363625</v>
      </c>
    </row>
    <row r="42" spans="1:5" ht="14" x14ac:dyDescent="0.3">
      <c r="A42" s="17">
        <v>45968</v>
      </c>
      <c r="B42" s="16">
        <v>23.209171454545455</v>
      </c>
      <c r="C42" s="16">
        <v>20.471173999999998</v>
      </c>
      <c r="D42" s="16">
        <v>796.99688127272725</v>
      </c>
      <c r="E42" s="16">
        <v>733.08675236363626</v>
      </c>
    </row>
    <row r="43" spans="1:5" ht="14" x14ac:dyDescent="0.3">
      <c r="A43" s="17">
        <v>45969</v>
      </c>
      <c r="B43" s="16">
        <v>23.391034000000001</v>
      </c>
      <c r="C43" s="16">
        <v>19.353362181818181</v>
      </c>
      <c r="D43" s="16">
        <v>820.38791527272724</v>
      </c>
      <c r="E43" s="16">
        <v>752.44011454545443</v>
      </c>
    </row>
    <row r="44" spans="1:5" ht="14" x14ac:dyDescent="0.3">
      <c r="A44" s="17">
        <v>45970</v>
      </c>
      <c r="B44" s="16">
        <v>21.774301272727271</v>
      </c>
      <c r="C44" s="16">
        <v>18.945765727272729</v>
      </c>
      <c r="D44" s="16">
        <v>842.1622165454545</v>
      </c>
      <c r="E44" s="16">
        <v>771.38588027272715</v>
      </c>
    </row>
    <row r="45" spans="1:5" ht="14" x14ac:dyDescent="0.3">
      <c r="A45" s="17">
        <v>45971</v>
      </c>
      <c r="B45" s="16">
        <v>21.703458181818181</v>
      </c>
      <c r="C45" s="16">
        <v>20.281838090909094</v>
      </c>
      <c r="D45" s="16">
        <v>863.86567472727268</v>
      </c>
      <c r="E45" s="16">
        <v>791.66771836363625</v>
      </c>
    </row>
    <row r="46" spans="1:5" ht="14" x14ac:dyDescent="0.3">
      <c r="A46" s="17">
        <v>45972</v>
      </c>
      <c r="B46" s="16">
        <v>23.095967999999999</v>
      </c>
      <c r="C46" s="16">
        <v>19.965894545454546</v>
      </c>
      <c r="D46" s="16">
        <v>886.96164272727265</v>
      </c>
      <c r="E46" s="16">
        <v>811.63361290909074</v>
      </c>
    </row>
    <row r="47" spans="1:5" ht="14" x14ac:dyDescent="0.3">
      <c r="A47" s="17">
        <v>45973</v>
      </c>
      <c r="B47" s="16">
        <v>23.452985727272726</v>
      </c>
      <c r="C47" s="16">
        <v>19.181097090909091</v>
      </c>
      <c r="D47" s="16">
        <v>910.41462845454532</v>
      </c>
      <c r="E47" s="16">
        <v>830.81470999999988</v>
      </c>
    </row>
    <row r="48" spans="1:5" ht="14" x14ac:dyDescent="0.3">
      <c r="A48" s="17">
        <v>45974</v>
      </c>
      <c r="B48" s="16">
        <v>25.699727454545453</v>
      </c>
      <c r="C48" s="16">
        <v>20.605126727272726</v>
      </c>
      <c r="D48" s="16">
        <v>936.11435590909082</v>
      </c>
      <c r="E48" s="16">
        <v>851.41983672727258</v>
      </c>
    </row>
    <row r="49" spans="1:5" ht="14" x14ac:dyDescent="0.3">
      <c r="A49" s="17">
        <v>45975</v>
      </c>
      <c r="B49" s="16">
        <v>22.532089181818183</v>
      </c>
      <c r="C49" s="16">
        <v>20.148077727272728</v>
      </c>
      <c r="D49" s="16">
        <v>958.64644509090897</v>
      </c>
      <c r="E49" s="16">
        <v>871.5679144545453</v>
      </c>
    </row>
    <row r="50" spans="1:5" ht="14" x14ac:dyDescent="0.3">
      <c r="A50" s="17">
        <v>45976</v>
      </c>
      <c r="B50" s="16">
        <v>22.098564545454543</v>
      </c>
      <c r="C50" s="16">
        <v>19.68727927272727</v>
      </c>
      <c r="D50" s="16">
        <v>980.74500963636353</v>
      </c>
      <c r="E50" s="16">
        <v>891.25519372727263</v>
      </c>
    </row>
    <row r="51" spans="1:5" ht="14" x14ac:dyDescent="0.3">
      <c r="A51" s="17">
        <v>45977</v>
      </c>
      <c r="B51" s="16">
        <v>20.26120490909091</v>
      </c>
      <c r="C51" s="16">
        <v>20.133340999999998</v>
      </c>
      <c r="D51" s="16">
        <v>1001.0062145454544</v>
      </c>
      <c r="E51" s="16">
        <v>911.3885347272726</v>
      </c>
    </row>
    <row r="52" spans="1:5" ht="14" x14ac:dyDescent="0.3">
      <c r="A52" s="17">
        <v>45978</v>
      </c>
      <c r="B52" s="16">
        <v>20.288437545454546</v>
      </c>
      <c r="C52" s="16">
        <v>21.682176636363636</v>
      </c>
      <c r="D52" s="16">
        <v>1021.294652090909</v>
      </c>
      <c r="E52" s="16">
        <v>933.07071136363629</v>
      </c>
    </row>
    <row r="53" spans="1:5" ht="14" x14ac:dyDescent="0.3">
      <c r="A53" s="17">
        <v>45979</v>
      </c>
      <c r="B53" s="16">
        <v>23.257617818181817</v>
      </c>
      <c r="C53" s="16">
        <v>23.073097454545454</v>
      </c>
      <c r="D53" s="16">
        <v>1044.5522699090909</v>
      </c>
      <c r="E53" s="16">
        <v>956.1438088181817</v>
      </c>
    </row>
    <row r="54" spans="1:5" ht="14" x14ac:dyDescent="0.3">
      <c r="A54" s="17">
        <v>45980</v>
      </c>
      <c r="B54" s="16">
        <v>22.705494999999999</v>
      </c>
      <c r="C54" s="16">
        <v>22.296319909090908</v>
      </c>
      <c r="D54" s="16">
        <v>1067.2577649090908</v>
      </c>
      <c r="E54" s="16">
        <v>978.44012872727262</v>
      </c>
    </row>
    <row r="55" spans="1:5" ht="14" x14ac:dyDescent="0.3">
      <c r="A55" s="17">
        <v>45981</v>
      </c>
      <c r="B55" s="16">
        <v>23.946439636363635</v>
      </c>
      <c r="C55" s="16">
        <v>25.606038545454545</v>
      </c>
      <c r="D55" s="16">
        <v>1091.2042045454546</v>
      </c>
      <c r="E55" s="16">
        <v>1004.0461672727272</v>
      </c>
    </row>
    <row r="56" spans="1:5" ht="14" x14ac:dyDescent="0.3">
      <c r="A56" s="17">
        <v>45982</v>
      </c>
      <c r="B56" s="16">
        <v>22.014712545454543</v>
      </c>
      <c r="C56" s="16">
        <v>25.598319727272727</v>
      </c>
      <c r="D56" s="16">
        <v>1113.2189170909091</v>
      </c>
      <c r="E56" s="16">
        <v>1029.644487</v>
      </c>
    </row>
    <row r="57" spans="1:5" ht="14" x14ac:dyDescent="0.3">
      <c r="A57" s="17">
        <v>45983</v>
      </c>
      <c r="B57" s="16">
        <v>23.359900727272727</v>
      </c>
      <c r="C57" s="16">
        <v>20.283760545454545</v>
      </c>
      <c r="D57" s="16">
        <v>1136.578817818182</v>
      </c>
      <c r="E57" s="16">
        <v>1049.9282475454545</v>
      </c>
    </row>
    <row r="58" spans="1:5" ht="14" x14ac:dyDescent="0.3">
      <c r="A58" s="17">
        <v>45984</v>
      </c>
      <c r="B58" s="16">
        <v>20.725261818181817</v>
      </c>
      <c r="C58" s="16">
        <v>18.567223909090909</v>
      </c>
      <c r="D58" s="16">
        <v>1157.3040796363637</v>
      </c>
      <c r="E58" s="16">
        <v>1068.4954714545454</v>
      </c>
    </row>
    <row r="59" spans="1:5" ht="14" x14ac:dyDescent="0.3">
      <c r="A59" s="17">
        <v>45985</v>
      </c>
      <c r="B59" s="16">
        <v>20.888605181818182</v>
      </c>
      <c r="C59" s="16">
        <v>22.521645363636363</v>
      </c>
      <c r="D59" s="16">
        <v>1178.1926848181818</v>
      </c>
      <c r="E59" s="16">
        <v>1091.0171168181816</v>
      </c>
    </row>
    <row r="60" spans="1:5" ht="14" x14ac:dyDescent="0.3">
      <c r="A60" s="17">
        <v>45986</v>
      </c>
      <c r="B60" s="16">
        <v>23.762052818181818</v>
      </c>
      <c r="C60" s="16">
        <v>24.497486363636362</v>
      </c>
      <c r="D60" s="16">
        <v>1201.9547376363637</v>
      </c>
      <c r="E60" s="16">
        <v>1115.5146031818181</v>
      </c>
    </row>
    <row r="61" spans="1:5" ht="14" x14ac:dyDescent="0.3">
      <c r="A61" s="17">
        <v>45987</v>
      </c>
      <c r="B61" s="16">
        <v>24.597316454545453</v>
      </c>
      <c r="C61" s="16">
        <v>24.147737727272727</v>
      </c>
      <c r="D61" s="16">
        <v>1226.5520540909092</v>
      </c>
      <c r="E61" s="16">
        <v>1139.6623409090907</v>
      </c>
    </row>
    <row r="62" spans="1:5" ht="14" x14ac:dyDescent="0.3">
      <c r="A62" s="17">
        <v>45988</v>
      </c>
      <c r="B62" s="16">
        <v>23.986042818181819</v>
      </c>
      <c r="C62" s="16">
        <v>20.556259909090908</v>
      </c>
      <c r="D62" s="16">
        <v>1250.5380969090911</v>
      </c>
      <c r="E62" s="16">
        <v>1160.2186008181816</v>
      </c>
    </row>
    <row r="63" spans="1:5" ht="14" x14ac:dyDescent="0.3">
      <c r="A63" s="17">
        <v>45989</v>
      </c>
      <c r="B63" s="16">
        <v>24.34861609090909</v>
      </c>
      <c r="C63" s="16">
        <v>21.078710545454545</v>
      </c>
      <c r="D63" s="16">
        <v>1274.8867130000001</v>
      </c>
      <c r="E63" s="16">
        <v>1181.297311363636</v>
      </c>
    </row>
    <row r="64" spans="1:5" ht="14" x14ac:dyDescent="0.3">
      <c r="A64" s="17">
        <v>45990</v>
      </c>
      <c r="B64" s="16">
        <v>22.024467636363639</v>
      </c>
      <c r="C64" s="16">
        <v>18.391378090909093</v>
      </c>
      <c r="D64" s="16">
        <v>1296.9111806363637</v>
      </c>
      <c r="E64" s="16">
        <v>1199.6886894545451</v>
      </c>
    </row>
    <row r="65" spans="1:5" ht="14" x14ac:dyDescent="0.3">
      <c r="A65" s="17">
        <v>45991</v>
      </c>
      <c r="B65" s="16">
        <v>21.181514818181817</v>
      </c>
      <c r="C65" s="16">
        <v>19.144538090909091</v>
      </c>
      <c r="D65" s="16">
        <v>1318.0926954545455</v>
      </c>
      <c r="E65" s="16">
        <v>1218.8332275454541</v>
      </c>
    </row>
    <row r="66" spans="1:5" ht="14" x14ac:dyDescent="0.3">
      <c r="A66" s="17">
        <v>45992</v>
      </c>
      <c r="B66" s="16">
        <v>20.137350090909091</v>
      </c>
      <c r="C66" s="16">
        <v>19.955341181818181</v>
      </c>
      <c r="D66" s="16">
        <v>1338.2300455454547</v>
      </c>
      <c r="E66" s="16">
        <v>1238.7885687272721</v>
      </c>
    </row>
    <row r="67" spans="1:5" ht="14" x14ac:dyDescent="0.3">
      <c r="A67" s="17">
        <v>45993</v>
      </c>
      <c r="B67" s="16">
        <v>23.849460090909091</v>
      </c>
      <c r="C67" s="16">
        <v>21.888479</v>
      </c>
      <c r="D67" s="16">
        <v>1362.0795056363638</v>
      </c>
      <c r="E67" s="16">
        <v>1260.6770477272721</v>
      </c>
    </row>
    <row r="68" spans="1:5" ht="14" x14ac:dyDescent="0.3">
      <c r="A68" s="17">
        <v>45994</v>
      </c>
      <c r="B68" s="16">
        <v>25.853179818181818</v>
      </c>
      <c r="C68" s="16">
        <v>22.812068909090911</v>
      </c>
      <c r="D68" s="16">
        <v>1387.9326854545457</v>
      </c>
      <c r="E68" s="16">
        <v>1283.489116636363</v>
      </c>
    </row>
    <row r="69" spans="1:5" ht="14" x14ac:dyDescent="0.3">
      <c r="A69" s="17">
        <v>45995</v>
      </c>
      <c r="B69" s="16">
        <v>25.383090363636363</v>
      </c>
      <c r="C69" s="16">
        <v>23.038779909090909</v>
      </c>
      <c r="D69" s="16">
        <v>1413.3157758181819</v>
      </c>
      <c r="E69" s="16">
        <v>1306.5278965454538</v>
      </c>
    </row>
    <row r="70" spans="1:5" ht="14" x14ac:dyDescent="0.3">
      <c r="A70" s="17">
        <v>45996</v>
      </c>
      <c r="B70" s="16">
        <v>20.95402709090909</v>
      </c>
      <c r="C70" s="16">
        <v>20.767494636363637</v>
      </c>
      <c r="D70" s="16">
        <v>1434.2698029090909</v>
      </c>
      <c r="E70" s="16">
        <v>1327.2953911818174</v>
      </c>
    </row>
    <row r="71" spans="1:5" ht="14" x14ac:dyDescent="0.3">
      <c r="A71" s="17">
        <v>45997</v>
      </c>
      <c r="B71" s="16">
        <v>22.510145363636365</v>
      </c>
      <c r="C71" s="16">
        <v>17.431202181818179</v>
      </c>
      <c r="D71" s="16">
        <v>1456.7799482727273</v>
      </c>
      <c r="E71" s="16">
        <v>1344.7265933636356</v>
      </c>
    </row>
    <row r="72" spans="1:5" ht="14" x14ac:dyDescent="0.3">
      <c r="A72" s="17">
        <v>45998</v>
      </c>
      <c r="B72" s="16">
        <v>21.089597545454545</v>
      </c>
      <c r="C72" s="16">
        <v>18.046278636363635</v>
      </c>
      <c r="D72" s="16">
        <v>1477.8695458181819</v>
      </c>
      <c r="E72" s="16">
        <v>1362.7728719999993</v>
      </c>
    </row>
    <row r="73" spans="1:5" ht="14" x14ac:dyDescent="0.3">
      <c r="A73" s="17">
        <v>45999</v>
      </c>
      <c r="B73" s="16">
        <v>22.20883118181818</v>
      </c>
      <c r="C73" s="16">
        <v>19.932063090909089</v>
      </c>
      <c r="D73" s="16">
        <v>1500.078377</v>
      </c>
      <c r="E73" s="16">
        <v>1382.7049350909085</v>
      </c>
    </row>
    <row r="74" spans="1:5" ht="14" x14ac:dyDescent="0.3">
      <c r="A74" s="17">
        <v>46000</v>
      </c>
      <c r="B74" s="16">
        <v>23.983649727272727</v>
      </c>
      <c r="C74" s="16">
        <v>20.628987000000002</v>
      </c>
      <c r="D74" s="16">
        <v>1524.0620267272727</v>
      </c>
      <c r="E74" s="16">
        <v>1403.3339220909086</v>
      </c>
    </row>
    <row r="75" spans="1:5" ht="14" x14ac:dyDescent="0.3">
      <c r="A75" s="17">
        <v>46001</v>
      </c>
      <c r="B75" s="16">
        <v>24.579578636363635</v>
      </c>
      <c r="C75" s="16">
        <v>20.724675818181819</v>
      </c>
      <c r="D75" s="16">
        <v>1548.6416053636362</v>
      </c>
      <c r="E75" s="16">
        <v>1424.0585979090904</v>
      </c>
    </row>
    <row r="76" spans="1:5" ht="14" x14ac:dyDescent="0.3">
      <c r="A76" s="17">
        <v>46002</v>
      </c>
      <c r="B76" s="16">
        <v>28.053694727272728</v>
      </c>
      <c r="C76" s="16">
        <v>20.925233818181816</v>
      </c>
      <c r="D76" s="16">
        <v>1576.6953000909089</v>
      </c>
      <c r="E76" s="16">
        <v>1444.9838317272722</v>
      </c>
    </row>
    <row r="77" spans="1:5" ht="14" x14ac:dyDescent="0.3">
      <c r="A77" s="17">
        <v>46003</v>
      </c>
      <c r="B77" s="16">
        <v>26.796901272727272</v>
      </c>
      <c r="C77" s="16">
        <v>22.376555272727273</v>
      </c>
      <c r="D77" s="16">
        <v>1603.4922013636362</v>
      </c>
      <c r="E77" s="16">
        <v>1467.3603869999995</v>
      </c>
    </row>
    <row r="78" spans="1:5" ht="14" x14ac:dyDescent="0.3">
      <c r="A78" s="17">
        <v>46004</v>
      </c>
      <c r="B78" s="16">
        <v>25.227277454545455</v>
      </c>
      <c r="C78" s="16">
        <v>21.003208272727271</v>
      </c>
      <c r="D78" s="16">
        <v>1628.7194788181816</v>
      </c>
      <c r="E78" s="16">
        <v>1488.3635952727268</v>
      </c>
    </row>
    <row r="79" spans="1:5" ht="14" x14ac:dyDescent="0.3">
      <c r="A79" s="17">
        <v>46005</v>
      </c>
      <c r="B79" s="16">
        <v>19.371488181818179</v>
      </c>
      <c r="C79" s="16">
        <v>19.705241818181818</v>
      </c>
      <c r="D79" s="16">
        <v>1648.0909669999999</v>
      </c>
      <c r="E79" s="16">
        <v>1508.0688370909086</v>
      </c>
    </row>
    <row r="80" spans="1:5" ht="14" x14ac:dyDescent="0.3">
      <c r="A80" s="17">
        <v>46006</v>
      </c>
      <c r="B80" s="16">
        <v>22.033644363636363</v>
      </c>
      <c r="C80" s="16">
        <v>21.046657636363637</v>
      </c>
      <c r="D80" s="16">
        <v>1670.1246113636362</v>
      </c>
      <c r="E80" s="16">
        <v>1529.1154947272721</v>
      </c>
    </row>
    <row r="81" spans="1:5" ht="14" x14ac:dyDescent="0.3">
      <c r="A81" s="17">
        <v>46007</v>
      </c>
      <c r="B81" s="16">
        <v>22.291233272727272</v>
      </c>
      <c r="C81" s="16">
        <v>24.402722272727274</v>
      </c>
      <c r="D81" s="16">
        <v>1692.4158446363635</v>
      </c>
      <c r="E81" s="16">
        <v>1553.5182169999994</v>
      </c>
    </row>
    <row r="82" spans="1:5" ht="14" x14ac:dyDescent="0.3">
      <c r="A82" s="17">
        <v>46008</v>
      </c>
      <c r="B82" s="16">
        <v>23.161506090909093</v>
      </c>
      <c r="C82" s="16">
        <v>21.291496727272726</v>
      </c>
      <c r="D82" s="16">
        <v>1715.5773507272727</v>
      </c>
      <c r="E82" s="16">
        <v>1574.8097137272721</v>
      </c>
    </row>
    <row r="83" spans="1:5" ht="14" x14ac:dyDescent="0.3">
      <c r="A83" s="17">
        <v>46009</v>
      </c>
      <c r="B83" s="16">
        <v>21.667380363636362</v>
      </c>
      <c r="C83" s="16">
        <v>20.521996909090909</v>
      </c>
      <c r="D83" s="16">
        <v>1737.244731090909</v>
      </c>
      <c r="E83" s="16">
        <v>1595.3317106363629</v>
      </c>
    </row>
    <row r="84" spans="1:5" ht="14" x14ac:dyDescent="0.3">
      <c r="A84" s="17">
        <v>46010</v>
      </c>
      <c r="B84" s="16">
        <v>21.260038181818182</v>
      </c>
      <c r="C84" s="16">
        <v>20.523477454545457</v>
      </c>
      <c r="D84" s="16">
        <v>1758.5047692727271</v>
      </c>
      <c r="E84" s="16">
        <v>1615.8551880909083</v>
      </c>
    </row>
    <row r="85" spans="1:5" ht="14" x14ac:dyDescent="0.3">
      <c r="A85" s="17">
        <v>46011</v>
      </c>
      <c r="B85" s="16">
        <v>21.674479363636362</v>
      </c>
      <c r="C85" s="16">
        <v>19.547267454545455</v>
      </c>
      <c r="D85" s="16">
        <v>1780.1792486363636</v>
      </c>
      <c r="E85" s="16">
        <v>1635.4024555454537</v>
      </c>
    </row>
    <row r="86" spans="1:5" ht="14" x14ac:dyDescent="0.3">
      <c r="A86" s="17">
        <v>46012</v>
      </c>
      <c r="B86" s="16">
        <v>18.914382272727273</v>
      </c>
      <c r="C86" s="16">
        <v>17.512376272727273</v>
      </c>
      <c r="D86" s="16">
        <v>1799.093630909091</v>
      </c>
      <c r="E86" s="16">
        <v>1652.914831818181</v>
      </c>
    </row>
    <row r="87" spans="1:5" ht="14" x14ac:dyDescent="0.3">
      <c r="A87" s="17">
        <v>46013</v>
      </c>
      <c r="B87" s="16">
        <v>17.846313545454546</v>
      </c>
      <c r="C87" s="16">
        <v>19.467542545454545</v>
      </c>
      <c r="D87" s="16">
        <v>1816.9399444545454</v>
      </c>
      <c r="E87" s="16">
        <v>1672.3823743636356</v>
      </c>
    </row>
    <row r="88" spans="1:5" ht="14" x14ac:dyDescent="0.3">
      <c r="A88" s="17">
        <v>46014</v>
      </c>
      <c r="B88" s="16">
        <v>17.418916363636363</v>
      </c>
      <c r="C88" s="16">
        <v>16.560239090909089</v>
      </c>
      <c r="D88" s="16">
        <v>1834.3588608181817</v>
      </c>
      <c r="E88" s="16">
        <v>1688.9426134545447</v>
      </c>
    </row>
    <row r="89" spans="1:5" ht="14" x14ac:dyDescent="0.3">
      <c r="A89" s="17">
        <v>46015</v>
      </c>
      <c r="B89" s="16">
        <v>16.95945309090909</v>
      </c>
      <c r="C89" s="16">
        <v>14.288735727272726</v>
      </c>
      <c r="D89" s="16">
        <v>1851.3183139090909</v>
      </c>
      <c r="E89" s="16">
        <v>1703.2313491818174</v>
      </c>
    </row>
    <row r="90" spans="1:5" ht="14" x14ac:dyDescent="0.3">
      <c r="A90" s="17">
        <v>46016</v>
      </c>
      <c r="B90" s="16">
        <v>16.755828000000001</v>
      </c>
      <c r="C90" s="16">
        <v>14.023173636363637</v>
      </c>
      <c r="D90" s="16">
        <v>1868.0741419090909</v>
      </c>
      <c r="E90" s="16">
        <v>1717.2545228181812</v>
      </c>
    </row>
    <row r="91" spans="1:5" ht="14" x14ac:dyDescent="0.3">
      <c r="A91" s="17">
        <v>46017</v>
      </c>
      <c r="B91" s="16">
        <v>17.220535000000002</v>
      </c>
      <c r="C91" s="16">
        <v>15.351705454545456</v>
      </c>
      <c r="D91" s="16">
        <v>1885.2946769090909</v>
      </c>
      <c r="E91" s="16">
        <v>1732.6062282727266</v>
      </c>
    </row>
    <row r="92" spans="1:5" ht="14" x14ac:dyDescent="0.3">
      <c r="A92" s="17">
        <v>46018</v>
      </c>
      <c r="B92" s="16">
        <v>19.363669818181819</v>
      </c>
      <c r="C92" s="16">
        <v>16.139705727272727</v>
      </c>
      <c r="D92" s="16">
        <v>1904.6583467272726</v>
      </c>
      <c r="E92" s="16">
        <v>1748.7459339999994</v>
      </c>
    </row>
    <row r="93" spans="1:5" ht="14" x14ac:dyDescent="0.3">
      <c r="A93" s="17">
        <v>46019</v>
      </c>
      <c r="B93" s="16">
        <v>18.392737818181818</v>
      </c>
      <c r="C93" s="16">
        <v>16.80896845454545</v>
      </c>
      <c r="D93" s="16">
        <v>1923.0510845454544</v>
      </c>
      <c r="E93" s="16">
        <v>1765.5549024545448</v>
      </c>
    </row>
    <row r="94" spans="1:5" ht="14" x14ac:dyDescent="0.3">
      <c r="A94" s="17">
        <v>46020</v>
      </c>
      <c r="B94" s="16">
        <v>18.077602272727272</v>
      </c>
      <c r="C94" s="16">
        <v>17.966575545454546</v>
      </c>
      <c r="D94" s="16">
        <v>1941.1286868181817</v>
      </c>
      <c r="E94" s="16">
        <v>1783.5214779999994</v>
      </c>
    </row>
    <row r="95" spans="1:5" ht="14" x14ac:dyDescent="0.3">
      <c r="A95" s="17">
        <v>46021</v>
      </c>
      <c r="B95" s="16">
        <v>18.556036272727273</v>
      </c>
      <c r="C95" s="16">
        <v>17.831181000000001</v>
      </c>
      <c r="D95" s="16">
        <v>1959.6847230909088</v>
      </c>
      <c r="E95" s="16">
        <v>1801.3526589999994</v>
      </c>
    </row>
    <row r="96" spans="1:5" ht="14" x14ac:dyDescent="0.3">
      <c r="A96" s="17">
        <v>46022</v>
      </c>
      <c r="B96" s="16">
        <v>17.023617181818182</v>
      </c>
      <c r="C96" s="16">
        <v>16.544654818181819</v>
      </c>
      <c r="D96" s="16">
        <v>1976.7083402727271</v>
      </c>
      <c r="E96" s="16">
        <v>1817.8973138181814</v>
      </c>
    </row>
    <row r="97" spans="1:5" ht="14" x14ac:dyDescent="0.3">
      <c r="A97" s="17">
        <v>46023</v>
      </c>
      <c r="B97" s="16">
        <v>16.644651</v>
      </c>
      <c r="C97" s="16">
        <v>15.652066727272727</v>
      </c>
      <c r="D97" s="16">
        <v>1993.3529912727272</v>
      </c>
      <c r="E97" s="16">
        <v>1833.5493805454541</v>
      </c>
    </row>
    <row r="98" spans="1:5" ht="14" x14ac:dyDescent="0.3">
      <c r="A98" s="17">
        <v>46024</v>
      </c>
      <c r="B98" s="16">
        <v>20.939236363636365</v>
      </c>
      <c r="C98" s="16">
        <v>20.186533999999998</v>
      </c>
      <c r="D98" s="16">
        <v>2014.2922276363636</v>
      </c>
      <c r="E98" s="16">
        <v>1853.7359145454541</v>
      </c>
    </row>
    <row r="99" spans="1:5" ht="14" x14ac:dyDescent="0.3">
      <c r="A99" s="17">
        <v>46025</v>
      </c>
      <c r="B99" s="16">
        <v>21.169979545454545</v>
      </c>
      <c r="C99" s="16">
        <v>20.153360545454543</v>
      </c>
      <c r="D99" s="16">
        <v>2035.462207181818</v>
      </c>
      <c r="E99" s="16">
        <v>1873.8892750909085</v>
      </c>
    </row>
    <row r="100" spans="1:5" ht="14" x14ac:dyDescent="0.3">
      <c r="A100" s="17">
        <v>46026</v>
      </c>
      <c r="B100" s="16">
        <v>20.265194636363635</v>
      </c>
      <c r="C100" s="16">
        <v>20.702302363636363</v>
      </c>
      <c r="D100" s="16">
        <v>2055.7274018181815</v>
      </c>
      <c r="E100" s="16">
        <v>1894.5915774545449</v>
      </c>
    </row>
    <row r="101" spans="1:5" ht="14" x14ac:dyDescent="0.3">
      <c r="A101" s="17">
        <v>46027</v>
      </c>
      <c r="B101" s="16">
        <v>19.093663727272727</v>
      </c>
      <c r="C101" s="16">
        <v>24.702008090909089</v>
      </c>
      <c r="D101" s="16">
        <v>2074.8210655454541</v>
      </c>
      <c r="E101" s="16">
        <v>1919.2935855454539</v>
      </c>
    </row>
    <row r="102" spans="1:5" ht="14" x14ac:dyDescent="0.3">
      <c r="A102" s="17">
        <v>46028</v>
      </c>
      <c r="B102" s="16">
        <v>20.862743727272726</v>
      </c>
      <c r="C102" s="16">
        <v>24.839878727272726</v>
      </c>
      <c r="D102" s="16">
        <v>2095.6838092727266</v>
      </c>
      <c r="E102" s="16">
        <v>1944.1334642727265</v>
      </c>
    </row>
    <row r="103" spans="1:5" ht="14" x14ac:dyDescent="0.3">
      <c r="A103" s="17">
        <v>46029</v>
      </c>
      <c r="B103" s="16">
        <v>22.261617999999999</v>
      </c>
      <c r="C103" s="16">
        <v>23.539015272727273</v>
      </c>
      <c r="D103" s="16">
        <v>2117.9454272727266</v>
      </c>
      <c r="E103" s="16">
        <v>1967.6724795454538</v>
      </c>
    </row>
    <row r="104" spans="1:5" ht="14" x14ac:dyDescent="0.3">
      <c r="A104" s="17">
        <v>46030</v>
      </c>
      <c r="B104" s="16">
        <v>29.295116272727274</v>
      </c>
      <c r="C104" s="16">
        <v>25.298330545454547</v>
      </c>
      <c r="D104" s="16">
        <v>2147.2405435454539</v>
      </c>
      <c r="E104" s="16">
        <v>1992.9708100909083</v>
      </c>
    </row>
    <row r="105" spans="1:5" ht="14" x14ac:dyDescent="0.3">
      <c r="A105" s="17">
        <v>46031</v>
      </c>
      <c r="B105" s="16">
        <v>23.777271454545453</v>
      </c>
      <c r="C105" s="16">
        <v>22.550969545454546</v>
      </c>
      <c r="D105" s="16">
        <v>2171.0178149999992</v>
      </c>
      <c r="E105" s="16">
        <v>2015.5217796363629</v>
      </c>
    </row>
    <row r="106" spans="1:5" ht="14" x14ac:dyDescent="0.3">
      <c r="A106" s="17">
        <v>46032</v>
      </c>
      <c r="B106" s="16">
        <v>24.885452000000001</v>
      </c>
      <c r="C106" s="16">
        <v>22.246071090909091</v>
      </c>
      <c r="D106" s="16">
        <v>2195.9032669999992</v>
      </c>
      <c r="E106" s="16">
        <v>2037.7678507272719</v>
      </c>
    </row>
    <row r="107" spans="1:5" ht="14" x14ac:dyDescent="0.3">
      <c r="A107" s="17">
        <v>46033</v>
      </c>
      <c r="B107" s="16">
        <v>23.040828818181819</v>
      </c>
      <c r="C107" s="16">
        <v>20.377307818181819</v>
      </c>
      <c r="D107" s="16">
        <v>2218.9440958181813</v>
      </c>
      <c r="E107" s="16">
        <v>2058.1451585454538</v>
      </c>
    </row>
    <row r="108" spans="1:5" ht="14" x14ac:dyDescent="0.3">
      <c r="A108" s="17">
        <v>46034</v>
      </c>
      <c r="B108" s="16">
        <v>21.988334363636362</v>
      </c>
      <c r="C108" s="16">
        <v>20.817154363636362</v>
      </c>
      <c r="D108" s="16">
        <v>2240.9324301818178</v>
      </c>
      <c r="E108" s="16">
        <v>2078.9623129090901</v>
      </c>
    </row>
    <row r="109" spans="1:5" ht="14" x14ac:dyDescent="0.3">
      <c r="A109" s="17">
        <v>46035</v>
      </c>
      <c r="B109" s="16">
        <v>22.931338454545454</v>
      </c>
      <c r="C109" s="16">
        <v>22.781041909090909</v>
      </c>
      <c r="D109" s="16">
        <v>2263.8637686363631</v>
      </c>
      <c r="E109" s="16">
        <v>2101.7433548181812</v>
      </c>
    </row>
    <row r="110" spans="1:5" ht="14" x14ac:dyDescent="0.3">
      <c r="A110" s="17">
        <v>46036</v>
      </c>
      <c r="B110" s="16">
        <v>23.046936454545452</v>
      </c>
      <c r="C110" s="16">
        <v>24.110789</v>
      </c>
      <c r="D110" s="16">
        <v>2286.9107050909088</v>
      </c>
      <c r="E110" s="16">
        <v>2125.854143818181</v>
      </c>
    </row>
    <row r="111" spans="1:5" ht="14" x14ac:dyDescent="0.3">
      <c r="A111" s="17">
        <v>46037</v>
      </c>
      <c r="B111" s="16">
        <v>25.014672636363635</v>
      </c>
      <c r="C111" s="16">
        <v>24.289732999999998</v>
      </c>
      <c r="D111" s="16">
        <v>2311.9253777272725</v>
      </c>
      <c r="E111" s="16">
        <v>2150.1438768181811</v>
      </c>
    </row>
    <row r="112" spans="1:5" ht="14" x14ac:dyDescent="0.3">
      <c r="A112" s="17">
        <v>46038</v>
      </c>
      <c r="B112" s="16">
        <v>24.470344909090908</v>
      </c>
      <c r="C112" s="16">
        <v>23.282487090909093</v>
      </c>
      <c r="D112" s="16">
        <v>2336.3957226363632</v>
      </c>
      <c r="E112" s="16">
        <v>2173.42636390909</v>
      </c>
    </row>
    <row r="113" spans="1:5" ht="14" x14ac:dyDescent="0.3">
      <c r="A113" s="17">
        <v>46039</v>
      </c>
      <c r="B113" s="16">
        <v>24.455850909090909</v>
      </c>
      <c r="C113" s="16">
        <v>21.830812909090909</v>
      </c>
      <c r="D113" s="16">
        <v>2360.8515735454539</v>
      </c>
      <c r="E113" s="16">
        <v>2195.2571768181811</v>
      </c>
    </row>
    <row r="114" spans="1:5" ht="14" x14ac:dyDescent="0.3">
      <c r="A114" s="17">
        <v>46040</v>
      </c>
      <c r="B114" s="16">
        <v>23.296403363636362</v>
      </c>
      <c r="C114" s="16">
        <v>22.110934636363638</v>
      </c>
      <c r="D114" s="16">
        <v>2384.1479769090902</v>
      </c>
      <c r="E114" s="16">
        <v>2217.3681114545448</v>
      </c>
    </row>
    <row r="115" spans="1:5" ht="14" x14ac:dyDescent="0.3">
      <c r="A115" s="17">
        <v>46041</v>
      </c>
      <c r="B115" s="16">
        <v>23.377978272727272</v>
      </c>
      <c r="C115" s="16">
        <v>24.679454909090907</v>
      </c>
      <c r="D115" s="16">
        <v>2407.5259551818176</v>
      </c>
      <c r="E115" s="16">
        <v>2242.0475663636357</v>
      </c>
    </row>
    <row r="116" spans="1:5" ht="14" x14ac:dyDescent="0.3">
      <c r="A116" s="17">
        <v>46042</v>
      </c>
      <c r="B116" s="16">
        <v>26.544401727272728</v>
      </c>
      <c r="C116" s="16">
        <v>23.010773454545454</v>
      </c>
      <c r="D116" s="16">
        <v>2434.0703569090902</v>
      </c>
      <c r="E116" s="16">
        <v>2265.0583398181811</v>
      </c>
    </row>
    <row r="117" spans="1:5" ht="14" x14ac:dyDescent="0.3">
      <c r="A117" s="17">
        <v>46043</v>
      </c>
      <c r="B117" s="16">
        <v>25.99711827272727</v>
      </c>
      <c r="C117" s="16">
        <v>20.612306</v>
      </c>
      <c r="D117" s="16">
        <v>2460.0674751818174</v>
      </c>
      <c r="E117" s="16">
        <v>2285.6706458181811</v>
      </c>
    </row>
    <row r="118" spans="1:5" ht="14" x14ac:dyDescent="0.3">
      <c r="A118" s="17">
        <v>46044</v>
      </c>
      <c r="B118" s="16">
        <v>26.08507918181818</v>
      </c>
      <c r="C118" s="16">
        <v>21.806153999999999</v>
      </c>
      <c r="D118" s="16">
        <v>2486.1525543636358</v>
      </c>
      <c r="E118" s="16">
        <v>2307.476799818181</v>
      </c>
    </row>
    <row r="119" spans="1:5" ht="14" x14ac:dyDescent="0.3">
      <c r="A119" s="17">
        <v>46045</v>
      </c>
      <c r="B119" s="16">
        <v>23.753678181818181</v>
      </c>
      <c r="C119" s="16">
        <v>21.11790809090909</v>
      </c>
      <c r="D119" s="16">
        <v>2509.9062325454538</v>
      </c>
      <c r="E119" s="16">
        <v>2328.5947079090902</v>
      </c>
    </row>
    <row r="120" spans="1:5" ht="14" x14ac:dyDescent="0.3">
      <c r="A120" s="17">
        <v>46046</v>
      </c>
      <c r="B120" s="16">
        <v>22.085413727272726</v>
      </c>
      <c r="C120" s="16">
        <v>19.246553181818182</v>
      </c>
      <c r="D120" s="16">
        <v>2531.9916462727265</v>
      </c>
      <c r="E120" s="16">
        <v>2347.8412610909086</v>
      </c>
    </row>
    <row r="121" spans="1:5" ht="14" x14ac:dyDescent="0.3">
      <c r="A121" s="17">
        <v>46047</v>
      </c>
      <c r="B121" s="16">
        <v>21.145097272727273</v>
      </c>
      <c r="C121" s="16">
        <v>20.969002636363637</v>
      </c>
      <c r="D121" s="16">
        <v>2553.1367435454536</v>
      </c>
      <c r="E121" s="16">
        <v>2368.8102637272723</v>
      </c>
    </row>
    <row r="122" spans="1:5" ht="14" x14ac:dyDescent="0.3">
      <c r="A122" s="17">
        <v>46048</v>
      </c>
      <c r="B122" s="16">
        <v>20.26738790909091</v>
      </c>
      <c r="C122" s="16">
        <v>22.767497363636362</v>
      </c>
      <c r="D122" s="16">
        <v>2573.4041314545443</v>
      </c>
      <c r="E122" s="16">
        <v>2391.5777610909086</v>
      </c>
    </row>
    <row r="123" spans="1:5" ht="14" x14ac:dyDescent="0.3">
      <c r="A123" s="17">
        <v>46049</v>
      </c>
      <c r="B123" s="16">
        <v>22.594515000000001</v>
      </c>
      <c r="C123" s="16">
        <v>20.852964636363634</v>
      </c>
      <c r="D123" s="16">
        <v>2595.9986464545445</v>
      </c>
      <c r="E123" s="16">
        <v>2412.4307257272721</v>
      </c>
    </row>
    <row r="124" spans="1:5" ht="14" x14ac:dyDescent="0.3">
      <c r="A124" s="17">
        <v>46050</v>
      </c>
      <c r="B124" s="16">
        <v>23.131917636363639</v>
      </c>
      <c r="C124" s="16">
        <v>23.788421545454547</v>
      </c>
      <c r="D124" s="16">
        <v>2619.1305640909081</v>
      </c>
      <c r="E124" s="16">
        <v>2436.2191472727268</v>
      </c>
    </row>
    <row r="125" spans="1:5" ht="14" x14ac:dyDescent="0.3">
      <c r="A125" s="17">
        <v>46051</v>
      </c>
      <c r="B125" s="16">
        <v>24.341638727272723</v>
      </c>
      <c r="C125" s="16">
        <v>24.220084272727274</v>
      </c>
      <c r="D125" s="16">
        <v>2643.4722028181809</v>
      </c>
      <c r="E125" s="16">
        <v>2460.4392315454543</v>
      </c>
    </row>
    <row r="126" spans="1:5" ht="14" x14ac:dyDescent="0.3">
      <c r="A126" s="17">
        <v>46052</v>
      </c>
      <c r="B126" s="16">
        <v>24.782896818181818</v>
      </c>
      <c r="C126" s="16">
        <v>20.412200272727272</v>
      </c>
      <c r="D126" s="16">
        <v>2668.2550996363625</v>
      </c>
      <c r="E126" s="16">
        <v>2480.8514318181815</v>
      </c>
    </row>
    <row r="127" spans="1:5" ht="14" x14ac:dyDescent="0.3">
      <c r="A127" s="17">
        <v>46053</v>
      </c>
      <c r="B127" s="16">
        <v>24.213657363636365</v>
      </c>
      <c r="C127" s="16">
        <v>19.113747727272727</v>
      </c>
      <c r="D127" s="16">
        <v>2692.4687569999987</v>
      </c>
      <c r="E127" s="16">
        <v>2499.9651795454542</v>
      </c>
    </row>
    <row r="128" spans="1:5" ht="14" x14ac:dyDescent="0.3">
      <c r="A128" s="17">
        <v>46054</v>
      </c>
      <c r="B128" s="16">
        <v>22.008543454545453</v>
      </c>
      <c r="C128" s="16">
        <v>20.51973809090909</v>
      </c>
      <c r="D128" s="16">
        <v>2714.4773004545441</v>
      </c>
      <c r="E128" s="16">
        <v>2520.4849176363632</v>
      </c>
    </row>
    <row r="129" spans="1:5" ht="14" x14ac:dyDescent="0.3">
      <c r="A129" s="17">
        <v>46055</v>
      </c>
      <c r="B129" s="16">
        <v>22.329976272727272</v>
      </c>
      <c r="C129" s="16">
        <v>20.275546363636366</v>
      </c>
      <c r="D129" s="16">
        <v>2736.8072767272715</v>
      </c>
      <c r="E129" s="16">
        <v>2540.7604639999995</v>
      </c>
    </row>
    <row r="130" spans="1:5" ht="14" x14ac:dyDescent="0.3">
      <c r="A130" s="17">
        <v>46056</v>
      </c>
      <c r="B130" s="16">
        <v>23.571987818181817</v>
      </c>
      <c r="C130" s="16">
        <v>22.074868090909092</v>
      </c>
      <c r="D130" s="16">
        <v>2760.3792645454532</v>
      </c>
      <c r="E130" s="16">
        <v>2562.8353320909087</v>
      </c>
    </row>
    <row r="131" spans="1:5" ht="14" x14ac:dyDescent="0.3">
      <c r="A131" s="17">
        <v>46057</v>
      </c>
      <c r="B131" s="16">
        <v>22.493178545454548</v>
      </c>
      <c r="C131" s="16">
        <v>22.276960000000003</v>
      </c>
      <c r="D131" s="16">
        <v>2782.8724430909078</v>
      </c>
      <c r="E131" s="16">
        <v>2585.1122920909088</v>
      </c>
    </row>
    <row r="132" spans="1:5" ht="14" x14ac:dyDescent="0.3">
      <c r="A132" s="17">
        <v>46058</v>
      </c>
      <c r="B132" s="16">
        <v>24.356281454545456</v>
      </c>
      <c r="C132" s="16">
        <v>21.096291272727274</v>
      </c>
      <c r="D132" s="16">
        <v>2807.2287245454531</v>
      </c>
      <c r="E132" s="16">
        <v>2606.2085833636361</v>
      </c>
    </row>
    <row r="133" spans="1:5" ht="14" x14ac:dyDescent="0.3">
      <c r="A133" s="17">
        <v>46059</v>
      </c>
      <c r="B133" s="16">
        <v>23.53271909090909</v>
      </c>
      <c r="C133" s="16">
        <v>22.522542727272729</v>
      </c>
      <c r="D133" s="16">
        <v>2830.7614436363624</v>
      </c>
      <c r="E133" s="16">
        <v>2628.7311260909087</v>
      </c>
    </row>
    <row r="134" spans="1:5" ht="14" x14ac:dyDescent="0.3">
      <c r="A134" s="17">
        <v>46060</v>
      </c>
      <c r="B134" s="16">
        <v>21.561183545454547</v>
      </c>
      <c r="C134" s="16">
        <v>20.24737990909091</v>
      </c>
      <c r="D134" s="16">
        <v>2852.3226271818171</v>
      </c>
      <c r="E134" s="16">
        <v>2648.9785059999995</v>
      </c>
    </row>
    <row r="135" spans="1:5" ht="14" x14ac:dyDescent="0.3">
      <c r="A135" s="17">
        <v>46061</v>
      </c>
      <c r="B135" s="16">
        <v>20.880525545454546</v>
      </c>
      <c r="C135" s="16">
        <v>20.839057545454548</v>
      </c>
      <c r="D135" s="16">
        <v>2873.2031527272716</v>
      </c>
      <c r="E135" s="16">
        <v>2669.817563545454</v>
      </c>
    </row>
    <row r="136" spans="1:5" ht="14" x14ac:dyDescent="0.3">
      <c r="A136" s="17">
        <v>46062</v>
      </c>
      <c r="B136" s="16">
        <v>21.576635090909093</v>
      </c>
      <c r="C136" s="16">
        <v>22.952755363636363</v>
      </c>
      <c r="D136" s="16">
        <v>2894.7797878181805</v>
      </c>
      <c r="E136" s="16">
        <v>2692.7703189090903</v>
      </c>
    </row>
    <row r="137" spans="1:5" ht="14" x14ac:dyDescent="0.3">
      <c r="A137" s="17">
        <v>46063</v>
      </c>
      <c r="B137" s="16">
        <v>22.754950181818181</v>
      </c>
      <c r="C137" s="16">
        <v>21.788241909090907</v>
      </c>
      <c r="D137" s="16">
        <v>2917.5347379999985</v>
      </c>
      <c r="E137" s="16">
        <v>2714.5585608181814</v>
      </c>
    </row>
    <row r="138" spans="1:5" ht="14" x14ac:dyDescent="0.3">
      <c r="A138" s="17">
        <v>46064</v>
      </c>
      <c r="B138" s="16">
        <v>23.176322727272726</v>
      </c>
      <c r="C138" s="16">
        <v>21.527715545454544</v>
      </c>
      <c r="D138" s="16">
        <v>2940.7110607272712</v>
      </c>
      <c r="E138" s="16">
        <v>2736.086276363636</v>
      </c>
    </row>
    <row r="139" spans="1:5" ht="14" x14ac:dyDescent="0.3">
      <c r="A139" s="17">
        <v>46065</v>
      </c>
      <c r="B139" s="16">
        <v>24.113399363636365</v>
      </c>
      <c r="C139" s="16">
        <v>21.692954454545454</v>
      </c>
      <c r="D139" s="16">
        <v>2964.8244600909075</v>
      </c>
      <c r="E139" s="16">
        <v>2757.7792308181815</v>
      </c>
    </row>
    <row r="140" spans="1:5" ht="14" x14ac:dyDescent="0.3">
      <c r="A140" s="17">
        <v>46066</v>
      </c>
      <c r="B140" s="16">
        <v>24.123653545454545</v>
      </c>
      <c r="C140" s="16">
        <v>23.153297454545452</v>
      </c>
      <c r="D140" s="16">
        <v>2988.948113636362</v>
      </c>
      <c r="E140" s="16">
        <v>2780.9325282727268</v>
      </c>
    </row>
    <row r="141" spans="1:5" ht="14" x14ac:dyDescent="0.3">
      <c r="A141" s="17">
        <v>46067</v>
      </c>
      <c r="B141" s="16">
        <v>23.445070363636365</v>
      </c>
      <c r="C141" s="16">
        <v>22.543241999999999</v>
      </c>
      <c r="D141" s="16">
        <v>3012.3931839999982</v>
      </c>
      <c r="E141" s="16">
        <v>2803.475770272727</v>
      </c>
    </row>
    <row r="142" spans="1:5" ht="14" x14ac:dyDescent="0.3">
      <c r="A142" s="17">
        <v>46068</v>
      </c>
      <c r="B142" s="16">
        <v>20.819205363636364</v>
      </c>
      <c r="C142" s="16">
        <v>19.582606545454546</v>
      </c>
      <c r="D142" s="16">
        <v>3033.2123893636344</v>
      </c>
      <c r="E142" s="16">
        <v>2823.0583768181814</v>
      </c>
    </row>
    <row r="143" spans="1:5" ht="14" x14ac:dyDescent="0.3">
      <c r="A143" s="17">
        <v>46069</v>
      </c>
      <c r="B143" s="16">
        <v>20.693426272727272</v>
      </c>
      <c r="C143" s="16">
        <v>21.895709909090911</v>
      </c>
      <c r="D143" s="16">
        <v>3053.9058156363617</v>
      </c>
      <c r="E143" s="16">
        <v>2844.9540867272722</v>
      </c>
    </row>
    <row r="144" spans="1:5" ht="14" x14ac:dyDescent="0.3">
      <c r="A144" s="17">
        <v>46070</v>
      </c>
      <c r="B144" s="16">
        <v>23.15296290909091</v>
      </c>
      <c r="C144" s="16">
        <v>22.982101545454544</v>
      </c>
      <c r="D144" s="16">
        <v>3077.0587785454527</v>
      </c>
      <c r="E144" s="16">
        <v>2867.9361882727267</v>
      </c>
    </row>
    <row r="145" spans="1:5" ht="14" x14ac:dyDescent="0.3">
      <c r="A145" s="17">
        <v>46071</v>
      </c>
      <c r="B145" s="16">
        <v>22.523546909090907</v>
      </c>
      <c r="C145" s="16">
        <v>22.284639909090906</v>
      </c>
      <c r="D145" s="16">
        <v>3099.5823254545435</v>
      </c>
      <c r="E145" s="16">
        <v>2890.2208281818175</v>
      </c>
    </row>
    <row r="146" spans="1:5" ht="14" x14ac:dyDescent="0.3">
      <c r="A146" s="17">
        <v>46072</v>
      </c>
      <c r="B146" s="16">
        <v>22.483423545454546</v>
      </c>
      <c r="C146" s="16">
        <v>25.765969545454546</v>
      </c>
      <c r="D146" s="16">
        <v>3122.065748999998</v>
      </c>
      <c r="E146" s="16">
        <v>2915.986797727272</v>
      </c>
    </row>
    <row r="147" spans="1:5" ht="14" x14ac:dyDescent="0.3">
      <c r="A147" s="17">
        <v>46073</v>
      </c>
      <c r="B147" s="16">
        <v>21.731800909090907</v>
      </c>
      <c r="C147" s="16">
        <v>21.16151409090909</v>
      </c>
      <c r="D147" s="16">
        <v>3143.797549909089</v>
      </c>
      <c r="E147" s="16">
        <v>2937.1483118181809</v>
      </c>
    </row>
    <row r="148" spans="1:5" ht="14" x14ac:dyDescent="0.3">
      <c r="A148" s="17">
        <v>46074</v>
      </c>
      <c r="B148" s="16">
        <v>20.350022636363633</v>
      </c>
      <c r="C148" s="16">
        <v>19.404866363636366</v>
      </c>
      <c r="D148" s="16">
        <v>3164.1475725454525</v>
      </c>
      <c r="E148" s="16">
        <v>2956.5531781818172</v>
      </c>
    </row>
    <row r="149" spans="1:5" ht="14" x14ac:dyDescent="0.3">
      <c r="A149" s="17">
        <v>46075</v>
      </c>
      <c r="B149" s="16">
        <v>19.392617363636361</v>
      </c>
      <c r="C149" s="16">
        <v>18.252308090909089</v>
      </c>
      <c r="D149" s="16">
        <v>3183.5401899090889</v>
      </c>
      <c r="E149" s="16">
        <v>2974.8054862727263</v>
      </c>
    </row>
    <row r="150" spans="1:5" ht="14" x14ac:dyDescent="0.3">
      <c r="A150" s="17">
        <v>46076</v>
      </c>
      <c r="B150" s="16">
        <v>19.639517636363635</v>
      </c>
      <c r="C150" s="16">
        <v>21.005099909090909</v>
      </c>
      <c r="D150" s="16">
        <v>3203.1797075454524</v>
      </c>
      <c r="E150" s="16">
        <v>2995.8105861818171</v>
      </c>
    </row>
    <row r="151" spans="1:5" ht="14" x14ac:dyDescent="0.3">
      <c r="A151" s="17">
        <v>46077</v>
      </c>
      <c r="B151" s="16">
        <v>20.532395545454545</v>
      </c>
      <c r="C151" s="16">
        <v>21.173944454545452</v>
      </c>
      <c r="D151" s="16">
        <v>3223.712103090907</v>
      </c>
      <c r="E151" s="16">
        <v>3016.9845306363627</v>
      </c>
    </row>
    <row r="152" spans="1:5" ht="14" x14ac:dyDescent="0.3">
      <c r="A152" s="17">
        <v>46078</v>
      </c>
      <c r="B152" s="16">
        <v>22.599200181818183</v>
      </c>
      <c r="C152" s="16">
        <v>21.416205090909092</v>
      </c>
      <c r="D152" s="16">
        <v>3246.3113032727251</v>
      </c>
      <c r="E152" s="16">
        <v>3038.4007357272717</v>
      </c>
    </row>
    <row r="153" spans="1:5" ht="14" x14ac:dyDescent="0.3">
      <c r="A153" s="17">
        <v>46079</v>
      </c>
      <c r="B153" s="16">
        <v>23.303860545454548</v>
      </c>
      <c r="C153" s="16">
        <v>19.358924272727272</v>
      </c>
      <c r="D153" s="16">
        <v>3269.6151638181796</v>
      </c>
      <c r="E153" s="16">
        <v>3057.7596599999988</v>
      </c>
    </row>
    <row r="154" spans="1:5" ht="14" x14ac:dyDescent="0.3">
      <c r="A154" s="17">
        <v>46080</v>
      </c>
      <c r="B154" s="16">
        <v>22.97746309090909</v>
      </c>
      <c r="C154" s="16">
        <v>20.358893272727272</v>
      </c>
      <c r="D154" s="16">
        <v>3292.5926269090887</v>
      </c>
      <c r="E154" s="16">
        <v>3078.1185532727259</v>
      </c>
    </row>
    <row r="155" spans="1:5" ht="14" x14ac:dyDescent="0.3">
      <c r="A155" s="17">
        <v>46081</v>
      </c>
      <c r="B155" s="16">
        <v>22.19676881818182</v>
      </c>
      <c r="C155" s="16">
        <v>19.560356727272726</v>
      </c>
      <c r="D155" s="16">
        <v>3314.7893957272704</v>
      </c>
      <c r="E155" s="16">
        <v>3097.6789099999987</v>
      </c>
    </row>
    <row r="156" spans="1:5" ht="14" x14ac:dyDescent="0.3">
      <c r="A156" s="17">
        <v>46082</v>
      </c>
      <c r="B156" s="16">
        <v>20.667676818181821</v>
      </c>
      <c r="C156" s="16">
        <v>18.000531727272726</v>
      </c>
      <c r="D156" s="16">
        <v>3335.4570725454523</v>
      </c>
      <c r="E156" s="16">
        <v>3115.6794417272713</v>
      </c>
    </row>
    <row r="157" spans="1:5" ht="14" x14ac:dyDescent="0.3">
      <c r="A157" s="17">
        <v>46083</v>
      </c>
      <c r="B157" s="16">
        <v>20.346644727272725</v>
      </c>
      <c r="C157" s="16">
        <v>20.922144636363633</v>
      </c>
      <c r="D157" s="16">
        <v>3355.803717272725</v>
      </c>
      <c r="E157" s="16">
        <v>3136.6015863636349</v>
      </c>
    </row>
    <row r="158" spans="1:5" ht="14" x14ac:dyDescent="0.3">
      <c r="A158" s="17">
        <v>46084</v>
      </c>
      <c r="B158" s="16">
        <v>21.358369363636363</v>
      </c>
      <c r="C158" s="16">
        <v>23.222409545454546</v>
      </c>
      <c r="D158" s="16">
        <v>3377.1620866363614</v>
      </c>
      <c r="E158" s="16">
        <v>3159.8239959090893</v>
      </c>
    </row>
    <row r="159" spans="1:5" ht="14" x14ac:dyDescent="0.3">
      <c r="A159" s="17">
        <v>46085</v>
      </c>
      <c r="B159" s="16">
        <v>20.088722090909091</v>
      </c>
      <c r="C159" s="16">
        <v>21.756352818181821</v>
      </c>
      <c r="D159" s="16">
        <v>3397.2508087272704</v>
      </c>
      <c r="E159" s="16">
        <v>3181.580348727271</v>
      </c>
    </row>
    <row r="160" spans="1:5" ht="14" x14ac:dyDescent="0.3">
      <c r="A160" s="17">
        <v>46086</v>
      </c>
      <c r="B160" s="16">
        <v>20.474145818181817</v>
      </c>
      <c r="C160" s="16">
        <v>20.468315</v>
      </c>
      <c r="D160" s="16">
        <v>3417.7249545454524</v>
      </c>
      <c r="E160" s="16">
        <v>3202.0486637272711</v>
      </c>
    </row>
    <row r="161" spans="1:5" ht="14" x14ac:dyDescent="0.3">
      <c r="A161" s="17">
        <v>46087</v>
      </c>
      <c r="B161" s="16">
        <v>20.471114636363637</v>
      </c>
      <c r="C161" s="16">
        <v>22.72278309090909</v>
      </c>
      <c r="D161" s="16">
        <v>3438.1960691818163</v>
      </c>
      <c r="E161" s="16">
        <v>3224.7714468181803</v>
      </c>
    </row>
    <row r="162" spans="1:5" ht="14" x14ac:dyDescent="0.3">
      <c r="A162" s="17">
        <v>46088</v>
      </c>
      <c r="B162" s="16">
        <v>19.355954818181818</v>
      </c>
      <c r="C162" s="16">
        <v>20.027959727272727</v>
      </c>
      <c r="D162" s="16">
        <v>3457.5520239999983</v>
      </c>
      <c r="E162" s="16">
        <v>3244.7994065454532</v>
      </c>
    </row>
    <row r="163" spans="1:5" ht="14" x14ac:dyDescent="0.3">
      <c r="A163" s="17">
        <v>46089</v>
      </c>
      <c r="B163" s="16">
        <v>18.815567181818182</v>
      </c>
      <c r="C163" s="16">
        <v>19.674797545454545</v>
      </c>
      <c r="D163" s="16">
        <v>3476.3675911818164</v>
      </c>
      <c r="E163" s="16">
        <v>3264.4742040909077</v>
      </c>
    </row>
    <row r="164" spans="1:5" ht="14" x14ac:dyDescent="0.3">
      <c r="A164" s="17">
        <v>46090</v>
      </c>
      <c r="B164" s="16">
        <v>19.470442363636362</v>
      </c>
      <c r="C164" s="16">
        <v>21.916153454545451</v>
      </c>
      <c r="D164" s="16">
        <v>3495.8380335454526</v>
      </c>
      <c r="E164" s="16">
        <v>3286.3903575454533</v>
      </c>
    </row>
    <row r="165" spans="1:5" ht="14" x14ac:dyDescent="0.3">
      <c r="A165" s="17">
        <v>46091</v>
      </c>
      <c r="B165" s="16">
        <v>23.336410545454548</v>
      </c>
      <c r="C165" s="16">
        <v>19.338463999999998</v>
      </c>
      <c r="D165" s="16">
        <v>3519.1744440909069</v>
      </c>
      <c r="E165" s="16">
        <v>3305.7288215454532</v>
      </c>
    </row>
    <row r="166" spans="1:5" ht="14" x14ac:dyDescent="0.3">
      <c r="A166" s="17">
        <v>46092</v>
      </c>
      <c r="B166" s="16">
        <v>22.269975636363636</v>
      </c>
      <c r="C166" s="16">
        <v>18.570879090909092</v>
      </c>
      <c r="D166" s="16">
        <v>3541.4444197272705</v>
      </c>
      <c r="E166" s="16">
        <v>3324.2997006363621</v>
      </c>
    </row>
    <row r="167" spans="1:5" ht="14" x14ac:dyDescent="0.3">
      <c r="A167" s="17">
        <v>46093</v>
      </c>
      <c r="B167" s="16">
        <v>22.541140636363636</v>
      </c>
      <c r="C167" s="16">
        <v>19.819960909090909</v>
      </c>
      <c r="D167" s="16">
        <v>3563.9855603636342</v>
      </c>
      <c r="E167" s="16">
        <v>3344.1196615454528</v>
      </c>
    </row>
    <row r="168" spans="1:5" ht="14" x14ac:dyDescent="0.3">
      <c r="A168" s="17">
        <v>46094</v>
      </c>
      <c r="B168" s="16">
        <v>22.564419999999998</v>
      </c>
      <c r="C168" s="16">
        <v>20.897523636363637</v>
      </c>
      <c r="D168" s="16">
        <v>3586.5499803636344</v>
      </c>
      <c r="E168" s="16">
        <v>3365.0171851818163</v>
      </c>
    </row>
    <row r="169" spans="1:5" ht="14" x14ac:dyDescent="0.3">
      <c r="A169" s="17">
        <v>46095</v>
      </c>
      <c r="B169" s="16">
        <v>21.699177272727272</v>
      </c>
      <c r="C169" s="16">
        <v>19.750801545454546</v>
      </c>
      <c r="D169" s="16">
        <v>3608.2491576363618</v>
      </c>
      <c r="E169" s="16">
        <v>3384.7679867272709</v>
      </c>
    </row>
    <row r="170" spans="1:5" ht="14" x14ac:dyDescent="0.3">
      <c r="A170" s="17">
        <v>46096</v>
      </c>
      <c r="B170" s="16">
        <v>20.302515818181817</v>
      </c>
      <c r="C170" s="16">
        <v>18.029345454545453</v>
      </c>
      <c r="D170" s="16">
        <v>3628.5516734545436</v>
      </c>
      <c r="E170" s="16">
        <v>3402.7973321818163</v>
      </c>
    </row>
    <row r="171" spans="1:5" ht="14" x14ac:dyDescent="0.3">
      <c r="A171" s="17">
        <v>46097</v>
      </c>
      <c r="B171" s="16">
        <v>20.321200818181818</v>
      </c>
      <c r="C171" s="16">
        <v>19.68195963636364</v>
      </c>
      <c r="D171" s="16">
        <v>3648.8728742727253</v>
      </c>
      <c r="E171" s="16">
        <v>3422.4792918181797</v>
      </c>
    </row>
    <row r="172" spans="1:5" ht="14" x14ac:dyDescent="0.3">
      <c r="A172" s="17">
        <v>46098</v>
      </c>
      <c r="B172" s="16">
        <v>22.230606090909092</v>
      </c>
      <c r="C172" s="16">
        <v>20.147226999999997</v>
      </c>
      <c r="D172" s="16">
        <v>3671.1034803636344</v>
      </c>
      <c r="E172" s="16">
        <v>3442.6265188181796</v>
      </c>
    </row>
    <row r="173" spans="1:5" ht="14" x14ac:dyDescent="0.3">
      <c r="A173" s="17">
        <v>46099</v>
      </c>
      <c r="B173" s="16">
        <v>21.981984727272728</v>
      </c>
      <c r="C173" s="16">
        <v>20.700232818181817</v>
      </c>
      <c r="D173" s="16">
        <v>3693.0854650909073</v>
      </c>
      <c r="E173" s="16">
        <v>3463.3267516363617</v>
      </c>
    </row>
    <row r="174" spans="1:5" ht="14" x14ac:dyDescent="0.3">
      <c r="A174" s="17">
        <v>46100</v>
      </c>
      <c r="B174" s="16">
        <v>22.947434363636365</v>
      </c>
      <c r="C174" s="16">
        <v>20.970119363636364</v>
      </c>
      <c r="D174" s="16">
        <v>3716.0328994545434</v>
      </c>
      <c r="E174" s="16">
        <v>3484.2968709999982</v>
      </c>
    </row>
    <row r="175" spans="1:5" ht="14" x14ac:dyDescent="0.3">
      <c r="A175" s="17">
        <v>46101</v>
      </c>
      <c r="B175" s="16">
        <v>21.209757181818183</v>
      </c>
      <c r="C175" s="16">
        <v>20.282363999999998</v>
      </c>
      <c r="D175" s="16">
        <v>3737.2426566363615</v>
      </c>
      <c r="E175" s="16">
        <v>3504.5792349999983</v>
      </c>
    </row>
    <row r="176" spans="1:5" ht="14" x14ac:dyDescent="0.3">
      <c r="A176" s="17">
        <v>46102</v>
      </c>
      <c r="B176" s="16">
        <v>20.964920090909089</v>
      </c>
      <c r="C176" s="16">
        <v>18.915280454545453</v>
      </c>
      <c r="D176" s="16">
        <v>3758.2075767272704</v>
      </c>
      <c r="E176" s="16">
        <v>3523.4945154545439</v>
      </c>
    </row>
    <row r="177" spans="1:5" ht="14" x14ac:dyDescent="0.3">
      <c r="A177" s="17">
        <v>46103</v>
      </c>
      <c r="B177" s="16">
        <v>19.365587090909091</v>
      </c>
      <c r="C177" s="16">
        <v>19.645630363636364</v>
      </c>
      <c r="D177" s="16">
        <v>3777.5731638181796</v>
      </c>
      <c r="E177" s="16">
        <v>3543.1401458181804</v>
      </c>
    </row>
    <row r="178" spans="1:5" ht="14" x14ac:dyDescent="0.3">
      <c r="A178" s="17">
        <v>46104</v>
      </c>
      <c r="B178" s="16">
        <v>20.20122390909091</v>
      </c>
      <c r="C178" s="16">
        <v>20.07066709090909</v>
      </c>
      <c r="D178" s="16">
        <v>3797.7743877272706</v>
      </c>
      <c r="E178" s="16">
        <v>3563.2108129090893</v>
      </c>
    </row>
    <row r="179" spans="1:5" ht="14" x14ac:dyDescent="0.3">
      <c r="A179" s="17">
        <v>46105</v>
      </c>
      <c r="B179" s="16">
        <v>21.96834190909091</v>
      </c>
      <c r="C179" s="16">
        <v>18.748572272727273</v>
      </c>
      <c r="D179" s="16">
        <v>3819.7427296363617</v>
      </c>
      <c r="E179" s="16">
        <v>3581.9593851818167</v>
      </c>
    </row>
    <row r="180" spans="1:5" ht="14" x14ac:dyDescent="0.3">
      <c r="A180" s="17">
        <v>46106</v>
      </c>
      <c r="B180" s="16">
        <v>20.928025818181819</v>
      </c>
      <c r="C180" s="16">
        <v>20.472698818181819</v>
      </c>
      <c r="D180" s="16">
        <v>3840.6707554545433</v>
      </c>
      <c r="E180" s="16">
        <v>3602.4320839999987</v>
      </c>
    </row>
    <row r="181" spans="1:5" ht="14" x14ac:dyDescent="0.3">
      <c r="A181" s="17">
        <v>46107</v>
      </c>
      <c r="B181" s="16">
        <v>19.808404363636367</v>
      </c>
      <c r="C181" s="16">
        <v>19.990927181818183</v>
      </c>
      <c r="D181" s="16">
        <v>3860.4791598181796</v>
      </c>
      <c r="E181" s="16">
        <v>3622.4230111818169</v>
      </c>
    </row>
    <row r="182" spans="1:5" ht="14" x14ac:dyDescent="0.3">
      <c r="A182" s="17">
        <v>46108</v>
      </c>
      <c r="B182" s="16">
        <v>19.866535181818183</v>
      </c>
      <c r="C182" s="16">
        <v>19.502796818181821</v>
      </c>
      <c r="D182" s="16">
        <v>3880.3456949999977</v>
      </c>
      <c r="E182" s="16">
        <v>3641.9258079999986</v>
      </c>
    </row>
    <row r="183" spans="1:5" ht="14" x14ac:dyDescent="0.3">
      <c r="A183" s="17">
        <v>46109</v>
      </c>
      <c r="B183" s="16">
        <v>19.640308272727271</v>
      </c>
      <c r="C183" s="16">
        <v>17.447154363636361</v>
      </c>
      <c r="D183" s="16">
        <v>3899.9860032727252</v>
      </c>
      <c r="E183" s="16">
        <v>3659.372962363635</v>
      </c>
    </row>
    <row r="184" spans="1:5" ht="14" x14ac:dyDescent="0.3">
      <c r="A184" s="17">
        <v>46110</v>
      </c>
      <c r="B184" s="16">
        <v>17.921212909090912</v>
      </c>
      <c r="C184" s="16">
        <v>17.710816545454545</v>
      </c>
      <c r="D184" s="16">
        <v>3917.9072161818162</v>
      </c>
      <c r="E184" s="16">
        <v>3677.0837789090897</v>
      </c>
    </row>
    <row r="185" spans="1:5" ht="14" x14ac:dyDescent="0.3">
      <c r="A185" s="17">
        <v>46111</v>
      </c>
      <c r="B185" s="16">
        <v>17.971985909090911</v>
      </c>
      <c r="C185" s="16">
        <v>19.414477909090909</v>
      </c>
      <c r="D185" s="16">
        <v>3935.8792020909073</v>
      </c>
      <c r="E185" s="16">
        <v>3696.4982568181804</v>
      </c>
    </row>
    <row r="186" spans="1:5" ht="14" x14ac:dyDescent="0.3">
      <c r="A186" s="17">
        <v>46112</v>
      </c>
      <c r="B186" s="16">
        <v>21.235682181818181</v>
      </c>
      <c r="C186" s="16">
        <v>19.739377818181818</v>
      </c>
      <c r="D186" s="16">
        <v>3957.1148842727252</v>
      </c>
      <c r="E186" s="16">
        <v>3716.2376346363621</v>
      </c>
    </row>
    <row r="187" spans="1:5" x14ac:dyDescent="0.3">
      <c r="B187" s="6"/>
      <c r="C187" s="6"/>
    </row>
  </sheetData>
  <mergeCells count="3">
    <mergeCell ref="B2:D2"/>
    <mergeCell ref="B3:C3"/>
    <mergeCell ref="D3:E3"/>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748E9-6313-4610-A0B5-E8663DB4E954}">
  <dimension ref="A1:R185"/>
  <sheetViews>
    <sheetView workbookViewId="0"/>
  </sheetViews>
  <sheetFormatPr defaultColWidth="8.8984375" defaultRowHeight="14.5" x14ac:dyDescent="0.35"/>
  <cols>
    <col min="1" max="7" width="8.8984375" style="18"/>
    <col min="8" max="8" width="11.09765625" style="18" bestFit="1" customWidth="1"/>
    <col min="9" max="16384" width="8.8984375" style="18"/>
  </cols>
  <sheetData>
    <row r="1" spans="1:18" x14ac:dyDescent="0.35">
      <c r="A1" s="69" t="str">
        <f>HYPERLINK("#'Contents'!A1","Content Page")</f>
        <v>Content Page</v>
      </c>
      <c r="B1" s="69"/>
    </row>
    <row r="2" spans="1:18" x14ac:dyDescent="0.35">
      <c r="C2" s="19"/>
      <c r="D2" s="139" t="s">
        <v>28</v>
      </c>
      <c r="E2" s="139"/>
      <c r="F2" s="136" t="s">
        <v>296</v>
      </c>
      <c r="G2" s="136"/>
      <c r="I2" s="19"/>
      <c r="J2" s="19"/>
    </row>
    <row r="3" spans="1:18" x14ac:dyDescent="0.35">
      <c r="C3" s="20" t="s">
        <v>6</v>
      </c>
      <c r="D3" s="24" t="s">
        <v>1</v>
      </c>
      <c r="E3" s="24" t="s">
        <v>5</v>
      </c>
      <c r="F3" s="24" t="s">
        <v>210</v>
      </c>
      <c r="G3" s="24" t="s">
        <v>211</v>
      </c>
      <c r="I3" s="21"/>
      <c r="J3" s="21"/>
    </row>
    <row r="4" spans="1:18" x14ac:dyDescent="0.35">
      <c r="C4" s="22">
        <v>45931.25</v>
      </c>
      <c r="D4" s="23">
        <v>27.5</v>
      </c>
      <c r="E4" s="23">
        <v>43.62</v>
      </c>
      <c r="F4" s="23">
        <v>27.5</v>
      </c>
      <c r="G4" s="23">
        <v>43.62</v>
      </c>
      <c r="H4" s="77"/>
      <c r="J4" s="7" t="s">
        <v>163</v>
      </c>
      <c r="R4" s="62"/>
    </row>
    <row r="5" spans="1:18" x14ac:dyDescent="0.35">
      <c r="C5" s="22">
        <v>45932</v>
      </c>
      <c r="D5" s="23">
        <v>38.9</v>
      </c>
      <c r="E5" s="23">
        <v>28.29</v>
      </c>
      <c r="F5" s="23">
        <v>66.400000000000006</v>
      </c>
      <c r="G5" s="23">
        <v>71.91</v>
      </c>
      <c r="H5" s="77"/>
      <c r="R5" s="62"/>
    </row>
    <row r="6" spans="1:18" x14ac:dyDescent="0.35">
      <c r="C6" s="22">
        <v>45933</v>
      </c>
      <c r="D6" s="23">
        <v>45.2</v>
      </c>
      <c r="E6" s="23">
        <v>21.32</v>
      </c>
      <c r="F6" s="23">
        <v>111.60000000000001</v>
      </c>
      <c r="G6" s="23">
        <v>93.22999999999999</v>
      </c>
      <c r="H6" s="77"/>
      <c r="R6" s="62"/>
    </row>
    <row r="7" spans="1:18" x14ac:dyDescent="0.35">
      <c r="C7" s="22">
        <v>45934</v>
      </c>
      <c r="D7" s="23">
        <v>35.499999999999993</v>
      </c>
      <c r="E7" s="23">
        <v>15.930000000000001</v>
      </c>
      <c r="F7" s="23">
        <v>147.1</v>
      </c>
      <c r="G7" s="23">
        <v>109.16</v>
      </c>
      <c r="H7" s="77"/>
    </row>
    <row r="8" spans="1:18" x14ac:dyDescent="0.35">
      <c r="C8" s="22">
        <v>45935</v>
      </c>
      <c r="D8" s="23">
        <v>15.4</v>
      </c>
      <c r="E8" s="23">
        <v>14.9</v>
      </c>
      <c r="F8" s="23">
        <v>162.5</v>
      </c>
      <c r="G8" s="23">
        <v>124.06</v>
      </c>
      <c r="H8" s="77"/>
    </row>
    <row r="9" spans="1:18" x14ac:dyDescent="0.35">
      <c r="C9" s="22">
        <v>45936</v>
      </c>
      <c r="D9" s="23">
        <v>23</v>
      </c>
      <c r="E9" s="23">
        <v>40.11</v>
      </c>
      <c r="F9" s="23">
        <v>185.5</v>
      </c>
      <c r="G9" s="23">
        <v>164.17000000000002</v>
      </c>
      <c r="H9" s="77"/>
    </row>
    <row r="10" spans="1:18" x14ac:dyDescent="0.35">
      <c r="C10" s="22">
        <v>45937</v>
      </c>
      <c r="D10" s="23">
        <v>42.9</v>
      </c>
      <c r="E10" s="23">
        <v>61.99</v>
      </c>
      <c r="F10" s="23">
        <v>228.4</v>
      </c>
      <c r="G10" s="23">
        <v>226.16000000000003</v>
      </c>
      <c r="H10" s="77"/>
    </row>
    <row r="11" spans="1:18" x14ac:dyDescent="0.35">
      <c r="C11" s="22">
        <v>45938</v>
      </c>
      <c r="D11" s="23">
        <v>38</v>
      </c>
      <c r="E11" s="23">
        <v>63.01</v>
      </c>
      <c r="F11" s="23">
        <v>266.39999999999998</v>
      </c>
      <c r="G11" s="23">
        <v>289.17</v>
      </c>
      <c r="H11" s="77"/>
    </row>
    <row r="12" spans="1:18" x14ac:dyDescent="0.35">
      <c r="C12" s="22">
        <v>45939</v>
      </c>
      <c r="D12" s="23">
        <v>31.900000000000002</v>
      </c>
      <c r="E12" s="23">
        <v>45.66</v>
      </c>
      <c r="F12" s="23">
        <v>298.29999999999995</v>
      </c>
      <c r="G12" s="23">
        <v>334.83000000000004</v>
      </c>
      <c r="H12" s="77"/>
    </row>
    <row r="13" spans="1:18" x14ac:dyDescent="0.35">
      <c r="C13" s="22">
        <v>45940</v>
      </c>
      <c r="D13" s="23">
        <v>38</v>
      </c>
      <c r="E13" s="23">
        <v>56.35</v>
      </c>
      <c r="F13" s="23">
        <v>336.29999999999995</v>
      </c>
      <c r="G13" s="23">
        <v>391.18000000000006</v>
      </c>
      <c r="H13" s="77"/>
    </row>
    <row r="14" spans="1:18" x14ac:dyDescent="0.35">
      <c r="C14" s="22">
        <v>45941</v>
      </c>
      <c r="D14" s="23">
        <v>44.900000000000006</v>
      </c>
      <c r="E14" s="23">
        <v>55.48</v>
      </c>
      <c r="F14" s="23">
        <v>381.19999999999993</v>
      </c>
      <c r="G14" s="23">
        <v>446.66000000000008</v>
      </c>
      <c r="H14" s="77"/>
    </row>
    <row r="15" spans="1:18" x14ac:dyDescent="0.35">
      <c r="C15" s="22">
        <v>45942</v>
      </c>
      <c r="D15" s="23">
        <v>18</v>
      </c>
      <c r="E15" s="23">
        <v>68.589999999999989</v>
      </c>
      <c r="F15" s="23">
        <v>399.19999999999993</v>
      </c>
      <c r="G15" s="23">
        <v>515.25000000000011</v>
      </c>
      <c r="H15" s="77"/>
    </row>
    <row r="16" spans="1:18" x14ac:dyDescent="0.35">
      <c r="C16" s="22">
        <v>45943</v>
      </c>
      <c r="D16" s="23">
        <v>49.900000000000006</v>
      </c>
      <c r="E16" s="23">
        <v>87.83</v>
      </c>
      <c r="F16" s="23">
        <v>449.09999999999991</v>
      </c>
      <c r="G16" s="23">
        <v>603.08000000000015</v>
      </c>
      <c r="H16" s="77"/>
    </row>
    <row r="17" spans="3:10" x14ac:dyDescent="0.35">
      <c r="C17" s="22">
        <v>45944</v>
      </c>
      <c r="D17" s="23">
        <v>65.100000000000009</v>
      </c>
      <c r="E17" s="23">
        <v>89.259999999999991</v>
      </c>
      <c r="F17" s="23">
        <v>514.19999999999993</v>
      </c>
      <c r="G17" s="23">
        <v>692.34000000000015</v>
      </c>
      <c r="H17" s="77"/>
    </row>
    <row r="18" spans="3:10" x14ac:dyDescent="0.35">
      <c r="C18" s="22">
        <v>45945</v>
      </c>
      <c r="D18" s="23">
        <v>37.700000000000003</v>
      </c>
      <c r="E18" s="23">
        <v>81.11999999999999</v>
      </c>
      <c r="F18" s="23">
        <v>551.9</v>
      </c>
      <c r="G18" s="23">
        <v>773.46000000000015</v>
      </c>
      <c r="H18" s="77"/>
    </row>
    <row r="19" spans="3:10" x14ac:dyDescent="0.35">
      <c r="C19" s="22">
        <v>45946</v>
      </c>
      <c r="D19" s="23">
        <v>39.799999999999997</v>
      </c>
      <c r="E19" s="23">
        <v>74.350000000000009</v>
      </c>
      <c r="F19" s="23">
        <v>591.69999999999993</v>
      </c>
      <c r="G19" s="23">
        <v>847.81000000000017</v>
      </c>
      <c r="H19" s="77"/>
    </row>
    <row r="20" spans="3:10" x14ac:dyDescent="0.35">
      <c r="C20" s="22">
        <v>45947</v>
      </c>
      <c r="D20" s="23">
        <v>45.9</v>
      </c>
      <c r="E20" s="23">
        <v>73.330000000000013</v>
      </c>
      <c r="F20" s="23">
        <v>637.59999999999991</v>
      </c>
      <c r="G20" s="23">
        <v>921.14000000000021</v>
      </c>
      <c r="H20" s="77"/>
    </row>
    <row r="21" spans="3:10" x14ac:dyDescent="0.35">
      <c r="C21" s="22">
        <v>45948</v>
      </c>
      <c r="D21" s="23">
        <v>39.100000000000009</v>
      </c>
      <c r="E21" s="23">
        <v>32.25</v>
      </c>
      <c r="F21" s="23">
        <v>676.69999999999993</v>
      </c>
      <c r="G21" s="23">
        <v>953.39000000000021</v>
      </c>
      <c r="H21" s="77"/>
      <c r="J21" s="7" t="s">
        <v>164</v>
      </c>
    </row>
    <row r="22" spans="3:10" x14ac:dyDescent="0.35">
      <c r="C22" s="22">
        <v>45949</v>
      </c>
      <c r="D22" s="23">
        <v>36.200000000000003</v>
      </c>
      <c r="E22" s="23">
        <v>16.419999999999998</v>
      </c>
      <c r="F22" s="23">
        <v>712.9</v>
      </c>
      <c r="G22" s="23">
        <v>969.81000000000017</v>
      </c>
      <c r="H22" s="77"/>
    </row>
    <row r="23" spans="3:10" x14ac:dyDescent="0.35">
      <c r="C23" s="22">
        <v>45950</v>
      </c>
      <c r="D23" s="23">
        <v>23.4</v>
      </c>
      <c r="E23" s="23">
        <v>42.66</v>
      </c>
      <c r="F23" s="23">
        <v>736.3</v>
      </c>
      <c r="G23" s="23">
        <v>1012.4700000000001</v>
      </c>
      <c r="H23" s="77"/>
    </row>
    <row r="24" spans="3:10" x14ac:dyDescent="0.35">
      <c r="C24" s="22">
        <v>45951</v>
      </c>
      <c r="D24" s="23">
        <v>37.200000000000003</v>
      </c>
      <c r="E24" s="23">
        <v>25</v>
      </c>
      <c r="F24" s="23">
        <v>773.5</v>
      </c>
      <c r="G24" s="23">
        <v>1037.4700000000003</v>
      </c>
      <c r="H24" s="77"/>
    </row>
    <row r="25" spans="3:10" x14ac:dyDescent="0.35">
      <c r="C25" s="22">
        <v>45952</v>
      </c>
      <c r="D25" s="23">
        <v>49.399999999999991</v>
      </c>
      <c r="E25" s="23">
        <v>58.43</v>
      </c>
      <c r="F25" s="23">
        <v>822.9</v>
      </c>
      <c r="G25" s="23">
        <v>1095.9000000000003</v>
      </c>
      <c r="H25" s="77"/>
    </row>
    <row r="26" spans="3:10" x14ac:dyDescent="0.35">
      <c r="C26" s="22">
        <v>45953</v>
      </c>
      <c r="D26" s="23">
        <v>49.000000000000007</v>
      </c>
      <c r="E26" s="23">
        <v>16.32</v>
      </c>
      <c r="F26" s="23">
        <v>871.9</v>
      </c>
      <c r="G26" s="23">
        <v>1112.2200000000003</v>
      </c>
      <c r="H26" s="77"/>
    </row>
    <row r="27" spans="3:10" x14ac:dyDescent="0.35">
      <c r="C27" s="22">
        <v>45954</v>
      </c>
      <c r="D27" s="23">
        <v>36.299999999999997</v>
      </c>
      <c r="E27" s="23">
        <v>16.25</v>
      </c>
      <c r="F27" s="23">
        <v>908.19999999999993</v>
      </c>
      <c r="G27" s="23">
        <v>1128.4700000000003</v>
      </c>
      <c r="H27" s="77"/>
    </row>
    <row r="28" spans="3:10" x14ac:dyDescent="0.35">
      <c r="C28" s="22">
        <v>45955</v>
      </c>
      <c r="D28" s="23">
        <v>57.2</v>
      </c>
      <c r="E28" s="23">
        <v>17.3</v>
      </c>
      <c r="F28" s="23">
        <v>965.4</v>
      </c>
      <c r="G28" s="23">
        <v>1145.7700000000002</v>
      </c>
      <c r="H28" s="77"/>
    </row>
    <row r="29" spans="3:10" x14ac:dyDescent="0.35">
      <c r="C29" s="22">
        <v>45956</v>
      </c>
      <c r="D29" s="23">
        <v>32.900000000000006</v>
      </c>
      <c r="E29" s="23">
        <v>11.09</v>
      </c>
      <c r="F29" s="23">
        <v>998.3</v>
      </c>
      <c r="G29" s="23">
        <v>1156.8600000000001</v>
      </c>
      <c r="H29" s="77"/>
    </row>
    <row r="30" spans="3:10" x14ac:dyDescent="0.35">
      <c r="C30" s="22">
        <v>45957</v>
      </c>
      <c r="D30" s="23">
        <v>23.7</v>
      </c>
      <c r="E30" s="23">
        <v>24.490000000000002</v>
      </c>
      <c r="F30" s="23">
        <v>1022</v>
      </c>
      <c r="G30" s="23">
        <v>1181.3500000000001</v>
      </c>
      <c r="H30" s="77"/>
    </row>
    <row r="31" spans="3:10" x14ac:dyDescent="0.35">
      <c r="C31" s="22">
        <v>45958</v>
      </c>
      <c r="D31" s="23">
        <v>49.8</v>
      </c>
      <c r="E31" s="23">
        <v>17.86</v>
      </c>
      <c r="F31" s="23">
        <v>1071.8</v>
      </c>
      <c r="G31" s="23">
        <v>1199.21</v>
      </c>
      <c r="H31" s="77"/>
    </row>
    <row r="32" spans="3:10" x14ac:dyDescent="0.35">
      <c r="C32" s="22">
        <v>45959</v>
      </c>
      <c r="D32" s="23">
        <v>69.599999999999994</v>
      </c>
      <c r="E32" s="23">
        <v>40.4</v>
      </c>
      <c r="F32" s="23">
        <v>1141.3999999999999</v>
      </c>
      <c r="G32" s="23">
        <v>1239.6100000000001</v>
      </c>
      <c r="H32" s="77"/>
    </row>
    <row r="33" spans="3:8" x14ac:dyDescent="0.35">
      <c r="C33" s="22">
        <v>45960</v>
      </c>
      <c r="D33" s="23">
        <v>63.3</v>
      </c>
      <c r="E33" s="23">
        <v>37.999999999999993</v>
      </c>
      <c r="F33" s="23">
        <v>1204.6999999999998</v>
      </c>
      <c r="G33" s="23">
        <v>1277.6100000000001</v>
      </c>
      <c r="H33" s="77"/>
    </row>
    <row r="34" spans="3:8" x14ac:dyDescent="0.35">
      <c r="C34" s="22">
        <v>45961</v>
      </c>
      <c r="D34" s="23">
        <v>45.099999999999994</v>
      </c>
      <c r="E34" s="23">
        <v>19.619999999999997</v>
      </c>
      <c r="F34" s="23">
        <v>1249.7999999999997</v>
      </c>
      <c r="G34" s="23">
        <v>1297.23</v>
      </c>
      <c r="H34" s="77"/>
    </row>
    <row r="35" spans="3:8" x14ac:dyDescent="0.35">
      <c r="C35" s="22">
        <v>45962</v>
      </c>
      <c r="D35" s="23">
        <v>56.7</v>
      </c>
      <c r="E35" s="23">
        <v>17.350000000000001</v>
      </c>
      <c r="F35" s="23">
        <v>1306.4999999999998</v>
      </c>
      <c r="G35" s="23">
        <v>1314.58</v>
      </c>
      <c r="H35" s="77"/>
    </row>
    <row r="36" spans="3:8" x14ac:dyDescent="0.35">
      <c r="C36" s="22">
        <v>45963</v>
      </c>
      <c r="D36" s="23">
        <v>52.8</v>
      </c>
      <c r="E36" s="23">
        <v>22.67</v>
      </c>
      <c r="F36" s="23">
        <v>1359.2999999999997</v>
      </c>
      <c r="G36" s="23">
        <v>1337.25</v>
      </c>
      <c r="H36" s="77"/>
    </row>
    <row r="37" spans="3:8" x14ac:dyDescent="0.35">
      <c r="C37" s="22">
        <v>45964</v>
      </c>
      <c r="D37" s="23">
        <v>62.500000000000007</v>
      </c>
      <c r="E37" s="23">
        <v>21.169999999999998</v>
      </c>
      <c r="F37" s="23">
        <v>1421.7999999999997</v>
      </c>
      <c r="G37" s="23">
        <v>1358.42</v>
      </c>
      <c r="H37" s="77"/>
    </row>
    <row r="38" spans="3:8" x14ac:dyDescent="0.35">
      <c r="C38" s="22">
        <v>45965</v>
      </c>
      <c r="D38" s="23">
        <v>84.3</v>
      </c>
      <c r="E38" s="23">
        <v>21.91</v>
      </c>
      <c r="F38" s="23">
        <v>1506.0999999999997</v>
      </c>
      <c r="G38" s="23">
        <v>1380.3300000000002</v>
      </c>
      <c r="H38" s="77"/>
    </row>
    <row r="39" spans="3:8" x14ac:dyDescent="0.35">
      <c r="C39" s="22">
        <v>45966</v>
      </c>
      <c r="D39" s="23">
        <v>84.1</v>
      </c>
      <c r="E39" s="23">
        <v>37.270000000000003</v>
      </c>
      <c r="F39" s="23">
        <v>1590.1999999999996</v>
      </c>
      <c r="G39" s="23">
        <v>1417.6000000000001</v>
      </c>
      <c r="H39" s="77"/>
    </row>
    <row r="40" spans="3:8" x14ac:dyDescent="0.35">
      <c r="C40" s="22">
        <v>45967</v>
      </c>
      <c r="D40" s="23">
        <v>78.100000000000009</v>
      </c>
      <c r="E40" s="23">
        <v>73.11</v>
      </c>
      <c r="F40" s="23">
        <v>1668.2999999999995</v>
      </c>
      <c r="G40" s="23">
        <v>1490.71</v>
      </c>
      <c r="H40" s="77"/>
    </row>
    <row r="41" spans="3:8" x14ac:dyDescent="0.35">
      <c r="C41" s="22">
        <v>45968</v>
      </c>
      <c r="D41" s="23">
        <v>64</v>
      </c>
      <c r="E41" s="23">
        <v>67.44</v>
      </c>
      <c r="F41" s="23">
        <v>1732.2999999999995</v>
      </c>
      <c r="G41" s="23">
        <v>1558.15</v>
      </c>
      <c r="H41" s="77"/>
    </row>
    <row r="42" spans="3:8" x14ac:dyDescent="0.35">
      <c r="C42" s="22">
        <v>45969</v>
      </c>
      <c r="D42" s="23">
        <v>69.5</v>
      </c>
      <c r="E42" s="23">
        <v>54.57</v>
      </c>
      <c r="F42" s="23">
        <v>1801.7999999999995</v>
      </c>
      <c r="G42" s="23">
        <v>1612.72</v>
      </c>
      <c r="H42" s="77"/>
    </row>
    <row r="43" spans="3:8" x14ac:dyDescent="0.35">
      <c r="C43" s="22">
        <v>45970</v>
      </c>
      <c r="D43" s="23">
        <v>65.400000000000006</v>
      </c>
      <c r="E43" s="23">
        <v>43.58</v>
      </c>
      <c r="F43" s="23">
        <v>1867.1999999999996</v>
      </c>
      <c r="G43" s="23">
        <v>1656.3</v>
      </c>
      <c r="H43" s="77"/>
    </row>
    <row r="44" spans="3:8" x14ac:dyDescent="0.35">
      <c r="C44" s="22">
        <v>45971</v>
      </c>
      <c r="D44" s="23">
        <v>50.2</v>
      </c>
      <c r="E44" s="23">
        <v>44.56</v>
      </c>
      <c r="F44" s="23">
        <v>1917.3999999999996</v>
      </c>
      <c r="G44" s="23">
        <v>1700.86</v>
      </c>
      <c r="H44" s="77"/>
    </row>
    <row r="45" spans="3:8" x14ac:dyDescent="0.35">
      <c r="C45" s="22">
        <v>45972</v>
      </c>
      <c r="D45" s="23">
        <v>52.2</v>
      </c>
      <c r="E45" s="23">
        <v>26.710000000000004</v>
      </c>
      <c r="F45" s="23">
        <v>1969.5999999999997</v>
      </c>
      <c r="G45" s="23">
        <v>1727.57</v>
      </c>
      <c r="H45" s="77"/>
    </row>
    <row r="46" spans="3:8" x14ac:dyDescent="0.35">
      <c r="C46" s="22">
        <v>45973</v>
      </c>
      <c r="D46" s="23">
        <v>68.5</v>
      </c>
      <c r="E46" s="23">
        <v>33.56</v>
      </c>
      <c r="F46" s="23">
        <v>2038.0999999999997</v>
      </c>
      <c r="G46" s="23">
        <v>1761.1299999999999</v>
      </c>
      <c r="H46" s="77"/>
    </row>
    <row r="47" spans="3:8" x14ac:dyDescent="0.35">
      <c r="C47" s="22">
        <v>45974</v>
      </c>
      <c r="D47" s="23">
        <v>71.000000000000014</v>
      </c>
      <c r="E47" s="23">
        <v>38.24</v>
      </c>
      <c r="F47" s="23">
        <v>2109.1</v>
      </c>
      <c r="G47" s="23">
        <v>1799.37</v>
      </c>
      <c r="H47" s="77"/>
    </row>
    <row r="48" spans="3:8" x14ac:dyDescent="0.35">
      <c r="C48" s="22">
        <v>45975</v>
      </c>
      <c r="D48" s="23">
        <v>69.5</v>
      </c>
      <c r="E48" s="23">
        <v>26.52</v>
      </c>
      <c r="F48" s="23">
        <v>2178.6</v>
      </c>
      <c r="G48" s="23">
        <v>1825.8899999999999</v>
      </c>
      <c r="H48" s="77"/>
    </row>
    <row r="49" spans="3:8" x14ac:dyDescent="0.35">
      <c r="C49" s="22">
        <v>45976</v>
      </c>
      <c r="D49" s="23">
        <v>56.8</v>
      </c>
      <c r="E49" s="23">
        <v>34.049999999999997</v>
      </c>
      <c r="F49" s="23">
        <v>2235.4</v>
      </c>
      <c r="G49" s="23">
        <v>1859.9399999999998</v>
      </c>
      <c r="H49" s="77"/>
    </row>
    <row r="50" spans="3:8" x14ac:dyDescent="0.35">
      <c r="C50" s="22">
        <v>45977</v>
      </c>
      <c r="D50" s="23">
        <v>25.599999999999998</v>
      </c>
      <c r="E50" s="23">
        <v>44.660000000000004</v>
      </c>
      <c r="F50" s="23">
        <v>2261</v>
      </c>
      <c r="G50" s="23">
        <v>1904.6</v>
      </c>
      <c r="H50" s="77"/>
    </row>
    <row r="51" spans="3:8" x14ac:dyDescent="0.35">
      <c r="C51" s="22">
        <v>45978</v>
      </c>
      <c r="D51" s="23">
        <v>30</v>
      </c>
      <c r="E51" s="23">
        <v>58.17</v>
      </c>
      <c r="F51" s="23">
        <v>2291</v>
      </c>
      <c r="G51" s="23">
        <v>1962.77</v>
      </c>
      <c r="H51" s="77"/>
    </row>
    <row r="52" spans="3:8" x14ac:dyDescent="0.35">
      <c r="C52" s="22">
        <v>45979</v>
      </c>
      <c r="D52" s="23">
        <v>67.300000000000011</v>
      </c>
      <c r="E52" s="23">
        <v>64.679999999999993</v>
      </c>
      <c r="F52" s="23">
        <v>2358.3000000000002</v>
      </c>
      <c r="G52" s="23">
        <v>2027.45</v>
      </c>
      <c r="H52" s="77"/>
    </row>
    <row r="53" spans="3:8" x14ac:dyDescent="0.35">
      <c r="C53" s="22">
        <v>45980</v>
      </c>
      <c r="D53" s="23">
        <v>54.7</v>
      </c>
      <c r="E53" s="23">
        <v>56.4</v>
      </c>
      <c r="F53" s="23">
        <v>2413</v>
      </c>
      <c r="G53" s="23">
        <v>2083.85</v>
      </c>
      <c r="H53" s="77"/>
    </row>
    <row r="54" spans="3:8" x14ac:dyDescent="0.35">
      <c r="C54" s="22">
        <v>45981</v>
      </c>
      <c r="D54" s="23">
        <v>53</v>
      </c>
      <c r="E54" s="23">
        <v>84.62</v>
      </c>
      <c r="F54" s="23">
        <v>2466</v>
      </c>
      <c r="G54" s="23">
        <v>2168.4699999999998</v>
      </c>
      <c r="H54" s="77"/>
    </row>
    <row r="55" spans="3:8" x14ac:dyDescent="0.35">
      <c r="C55" s="22">
        <v>45982</v>
      </c>
      <c r="D55" s="23">
        <v>68.3</v>
      </c>
      <c r="E55" s="23">
        <v>72.739999999999995</v>
      </c>
      <c r="F55" s="23">
        <v>2534.3000000000002</v>
      </c>
      <c r="G55" s="23">
        <v>2241.2099999999996</v>
      </c>
      <c r="H55" s="77"/>
    </row>
    <row r="56" spans="3:8" x14ac:dyDescent="0.35">
      <c r="C56" s="22">
        <v>45983</v>
      </c>
      <c r="D56" s="23">
        <v>60.7</v>
      </c>
      <c r="E56" s="23">
        <v>40</v>
      </c>
      <c r="F56" s="23">
        <v>2595</v>
      </c>
      <c r="G56" s="23">
        <v>2281.2099999999996</v>
      </c>
      <c r="H56" s="77"/>
    </row>
    <row r="57" spans="3:8" x14ac:dyDescent="0.35">
      <c r="C57" s="22">
        <v>45984</v>
      </c>
      <c r="D57" s="23">
        <v>23.3</v>
      </c>
      <c r="E57" s="23">
        <v>16.34</v>
      </c>
      <c r="F57" s="23">
        <v>2618.3000000000002</v>
      </c>
      <c r="G57" s="23">
        <v>2297.5499999999997</v>
      </c>
      <c r="H57" s="77"/>
    </row>
    <row r="58" spans="3:8" x14ac:dyDescent="0.35">
      <c r="C58" s="22">
        <v>45985</v>
      </c>
      <c r="D58" s="23">
        <v>19.499999999999996</v>
      </c>
      <c r="E58" s="23">
        <v>62.92</v>
      </c>
      <c r="F58" s="23">
        <v>2637.8</v>
      </c>
      <c r="G58" s="23">
        <v>2360.4699999999998</v>
      </c>
      <c r="H58" s="77"/>
    </row>
    <row r="59" spans="3:8" x14ac:dyDescent="0.35">
      <c r="C59" s="22">
        <v>45986</v>
      </c>
      <c r="D59" s="23">
        <v>29.2</v>
      </c>
      <c r="E59" s="23">
        <v>80.610000000000014</v>
      </c>
      <c r="F59" s="23">
        <v>2667</v>
      </c>
      <c r="G59" s="23">
        <v>2441.08</v>
      </c>
      <c r="H59" s="77"/>
    </row>
    <row r="60" spans="3:8" x14ac:dyDescent="0.35">
      <c r="C60" s="22">
        <v>45987</v>
      </c>
      <c r="D60" s="23">
        <v>74.399999999999991</v>
      </c>
      <c r="E60" s="23">
        <v>69.53</v>
      </c>
      <c r="F60" s="23">
        <v>2741.4</v>
      </c>
      <c r="G60" s="23">
        <v>2510.61</v>
      </c>
      <c r="H60" s="77"/>
    </row>
    <row r="61" spans="3:8" x14ac:dyDescent="0.35">
      <c r="C61" s="22">
        <v>45988</v>
      </c>
      <c r="D61" s="23">
        <v>74.7</v>
      </c>
      <c r="E61" s="23">
        <v>30.43</v>
      </c>
      <c r="F61" s="23">
        <v>2816.1</v>
      </c>
      <c r="G61" s="23">
        <v>2541.04</v>
      </c>
      <c r="H61" s="77"/>
    </row>
    <row r="62" spans="3:8" x14ac:dyDescent="0.35">
      <c r="C62" s="22">
        <v>45989</v>
      </c>
      <c r="D62" s="23">
        <v>71</v>
      </c>
      <c r="E62" s="23">
        <v>23.95</v>
      </c>
      <c r="F62" s="23">
        <v>2887.1</v>
      </c>
      <c r="G62" s="23">
        <v>2564.9899999999998</v>
      </c>
      <c r="H62" s="77"/>
    </row>
    <row r="63" spans="3:8" x14ac:dyDescent="0.35">
      <c r="C63" s="22">
        <v>45990</v>
      </c>
      <c r="D63" s="23">
        <v>46.3</v>
      </c>
      <c r="E63" s="23">
        <v>21.62</v>
      </c>
      <c r="F63" s="23">
        <v>2933.4</v>
      </c>
      <c r="G63" s="23">
        <v>2586.6099999999997</v>
      </c>
      <c r="H63" s="77"/>
    </row>
    <row r="64" spans="3:8" x14ac:dyDescent="0.35">
      <c r="C64" s="22">
        <v>45991</v>
      </c>
      <c r="D64" s="23">
        <v>33.400000000000006</v>
      </c>
      <c r="E64" s="23">
        <v>28.689999999999998</v>
      </c>
      <c r="F64" s="23">
        <v>2966.8</v>
      </c>
      <c r="G64" s="23">
        <v>2615.2999999999997</v>
      </c>
      <c r="H64" s="77"/>
    </row>
    <row r="65" spans="3:8" x14ac:dyDescent="0.35">
      <c r="C65" s="22">
        <v>45992</v>
      </c>
      <c r="D65" s="23">
        <v>28.2</v>
      </c>
      <c r="E65" s="23">
        <v>36.800000000000004</v>
      </c>
      <c r="F65" s="23">
        <v>2995</v>
      </c>
      <c r="G65" s="23">
        <v>2652.1</v>
      </c>
      <c r="H65" s="77"/>
    </row>
    <row r="66" spans="3:8" x14ac:dyDescent="0.35">
      <c r="C66" s="22">
        <v>45993</v>
      </c>
      <c r="D66" s="23">
        <v>51.2</v>
      </c>
      <c r="E66" s="23">
        <v>60.350000000000009</v>
      </c>
      <c r="F66" s="23">
        <v>3046.2</v>
      </c>
      <c r="G66" s="23">
        <v>2712.45</v>
      </c>
      <c r="H66" s="77"/>
    </row>
    <row r="67" spans="3:8" x14ac:dyDescent="0.35">
      <c r="C67" s="22">
        <v>45994</v>
      </c>
      <c r="D67" s="23">
        <v>82.399999999999991</v>
      </c>
      <c r="E67" s="23">
        <v>68.280000000000015</v>
      </c>
      <c r="F67" s="23">
        <v>3128.6</v>
      </c>
      <c r="G67" s="23">
        <v>2780.73</v>
      </c>
      <c r="H67" s="77"/>
    </row>
    <row r="68" spans="3:8" x14ac:dyDescent="0.35">
      <c r="C68" s="22">
        <v>45995</v>
      </c>
      <c r="D68" s="23">
        <v>69.2</v>
      </c>
      <c r="E68" s="23">
        <v>63.05</v>
      </c>
      <c r="F68" s="23">
        <v>3197.7999999999997</v>
      </c>
      <c r="G68" s="23">
        <v>2843.78</v>
      </c>
      <c r="H68" s="77"/>
    </row>
    <row r="69" spans="3:8" x14ac:dyDescent="0.35">
      <c r="C69" s="22">
        <v>45996</v>
      </c>
      <c r="D69" s="23">
        <v>29.500000000000004</v>
      </c>
      <c r="E69" s="23">
        <v>51.709999999999994</v>
      </c>
      <c r="F69" s="23">
        <v>3227.2999999999997</v>
      </c>
      <c r="G69" s="23">
        <v>2895.4900000000002</v>
      </c>
      <c r="H69" s="77"/>
    </row>
    <row r="70" spans="3:8" x14ac:dyDescent="0.35">
      <c r="C70" s="22">
        <v>45997</v>
      </c>
      <c r="D70" s="23">
        <v>40.800000000000004</v>
      </c>
      <c r="E70" s="23">
        <v>22.189999999999998</v>
      </c>
      <c r="F70" s="23">
        <v>3268.1</v>
      </c>
      <c r="G70" s="23">
        <v>2917.6800000000003</v>
      </c>
      <c r="H70" s="77"/>
    </row>
    <row r="71" spans="3:8" x14ac:dyDescent="0.35">
      <c r="C71" s="22">
        <v>45998</v>
      </c>
      <c r="D71" s="23">
        <v>23.1</v>
      </c>
      <c r="E71" s="23">
        <v>25.179999999999996</v>
      </c>
      <c r="F71" s="23">
        <v>3291.2</v>
      </c>
      <c r="G71" s="23">
        <v>2942.86</v>
      </c>
      <c r="H71" s="77"/>
    </row>
    <row r="72" spans="3:8" x14ac:dyDescent="0.35">
      <c r="C72" s="22">
        <v>45999</v>
      </c>
      <c r="D72" s="23">
        <v>19.100000000000001</v>
      </c>
      <c r="E72" s="23">
        <v>21.54</v>
      </c>
      <c r="F72" s="23">
        <v>3310.2999999999997</v>
      </c>
      <c r="G72" s="23">
        <v>2964.4</v>
      </c>
      <c r="H72" s="77"/>
    </row>
    <row r="73" spans="3:8" x14ac:dyDescent="0.35">
      <c r="C73" s="22">
        <v>46000</v>
      </c>
      <c r="D73" s="23">
        <v>51.900000000000006</v>
      </c>
      <c r="E73" s="23">
        <v>23.04</v>
      </c>
      <c r="F73" s="23">
        <v>3362.2</v>
      </c>
      <c r="G73" s="23">
        <v>2987.44</v>
      </c>
      <c r="H73" s="77"/>
    </row>
    <row r="74" spans="3:8" x14ac:dyDescent="0.35">
      <c r="C74" s="22">
        <v>46001</v>
      </c>
      <c r="D74" s="23">
        <v>91.399999999999991</v>
      </c>
      <c r="E74" s="23">
        <v>25.45</v>
      </c>
      <c r="F74" s="23">
        <v>3453.6</v>
      </c>
      <c r="G74" s="23">
        <v>3012.89</v>
      </c>
      <c r="H74" s="77"/>
    </row>
    <row r="75" spans="3:8" x14ac:dyDescent="0.35">
      <c r="C75" s="22">
        <v>46002</v>
      </c>
      <c r="D75" s="23">
        <v>105.8</v>
      </c>
      <c r="E75" s="23">
        <v>40.840000000000003</v>
      </c>
      <c r="F75" s="23">
        <v>3559.4</v>
      </c>
      <c r="G75" s="23">
        <v>3053.73</v>
      </c>
      <c r="H75" s="77"/>
    </row>
    <row r="76" spans="3:8" x14ac:dyDescent="0.35">
      <c r="C76" s="22">
        <v>46003</v>
      </c>
      <c r="D76" s="23">
        <v>107.4</v>
      </c>
      <c r="E76" s="23">
        <v>62.75</v>
      </c>
      <c r="F76" s="23">
        <v>3666.8</v>
      </c>
      <c r="G76" s="23">
        <v>3116.48</v>
      </c>
      <c r="H76" s="77"/>
    </row>
    <row r="77" spans="3:8" x14ac:dyDescent="0.35">
      <c r="C77" s="22">
        <v>46004</v>
      </c>
      <c r="D77" s="23">
        <v>93.3</v>
      </c>
      <c r="E77" s="23">
        <v>29.47</v>
      </c>
      <c r="F77" s="23">
        <v>3760.1000000000004</v>
      </c>
      <c r="G77" s="23">
        <v>3145.95</v>
      </c>
      <c r="H77" s="77"/>
    </row>
    <row r="78" spans="3:8" x14ac:dyDescent="0.35">
      <c r="C78" s="22">
        <v>46005</v>
      </c>
      <c r="D78" s="23">
        <v>39.200000000000003</v>
      </c>
      <c r="E78" s="23">
        <v>17.7</v>
      </c>
      <c r="F78" s="23">
        <v>3799.3</v>
      </c>
      <c r="G78" s="23">
        <v>3163.6499999999996</v>
      </c>
      <c r="H78" s="77"/>
    </row>
    <row r="79" spans="3:8" x14ac:dyDescent="0.35">
      <c r="C79" s="22">
        <v>46006</v>
      </c>
      <c r="D79" s="23">
        <v>18.3</v>
      </c>
      <c r="E79" s="23">
        <v>57.25</v>
      </c>
      <c r="F79" s="23">
        <v>3817.6000000000004</v>
      </c>
      <c r="G79" s="23">
        <v>3220.8999999999996</v>
      </c>
      <c r="H79" s="77"/>
    </row>
    <row r="80" spans="3:8" x14ac:dyDescent="0.35">
      <c r="C80" s="22">
        <v>46007</v>
      </c>
      <c r="D80" s="23">
        <v>28.7</v>
      </c>
      <c r="E80" s="23">
        <v>76.86</v>
      </c>
      <c r="F80" s="23">
        <v>3846.3</v>
      </c>
      <c r="G80" s="23">
        <v>3297.7599999999998</v>
      </c>
      <c r="H80" s="77"/>
    </row>
    <row r="81" spans="3:8" x14ac:dyDescent="0.35">
      <c r="C81" s="22">
        <v>46008</v>
      </c>
      <c r="D81" s="23">
        <v>42.499999999999993</v>
      </c>
      <c r="E81" s="23">
        <v>47.63</v>
      </c>
      <c r="F81" s="23">
        <v>3888.8</v>
      </c>
      <c r="G81" s="23">
        <v>3345.39</v>
      </c>
      <c r="H81" s="77"/>
    </row>
    <row r="82" spans="3:8" x14ac:dyDescent="0.35">
      <c r="C82" s="22">
        <v>46009</v>
      </c>
      <c r="D82" s="23">
        <v>26.3</v>
      </c>
      <c r="E82" s="23">
        <v>29.22</v>
      </c>
      <c r="F82" s="23">
        <v>3915.1000000000004</v>
      </c>
      <c r="G82" s="23">
        <v>3374.6099999999997</v>
      </c>
      <c r="H82" s="77"/>
    </row>
    <row r="83" spans="3:8" x14ac:dyDescent="0.35">
      <c r="C83" s="22">
        <v>46010</v>
      </c>
      <c r="D83" s="23">
        <v>22.000000000000004</v>
      </c>
      <c r="E83" s="23">
        <v>34.860000000000007</v>
      </c>
      <c r="F83" s="23">
        <v>3937.1000000000004</v>
      </c>
      <c r="G83" s="23">
        <v>3409.47</v>
      </c>
      <c r="H83" s="77"/>
    </row>
    <row r="84" spans="3:8" x14ac:dyDescent="0.35">
      <c r="C84" s="22">
        <v>46011</v>
      </c>
      <c r="D84" s="23">
        <v>24.6</v>
      </c>
      <c r="E84" s="23">
        <v>40.200000000000003</v>
      </c>
      <c r="F84" s="23">
        <v>3961.7000000000003</v>
      </c>
      <c r="G84" s="23">
        <v>3449.6699999999996</v>
      </c>
      <c r="H84" s="77"/>
    </row>
    <row r="85" spans="3:8" x14ac:dyDescent="0.35">
      <c r="C85" s="22">
        <v>46012</v>
      </c>
      <c r="D85" s="23">
        <v>18.099999999999998</v>
      </c>
      <c r="E85" s="23">
        <v>34.99</v>
      </c>
      <c r="F85" s="23">
        <v>3979.8</v>
      </c>
      <c r="G85" s="23">
        <v>3484.6599999999994</v>
      </c>
      <c r="H85" s="77"/>
    </row>
    <row r="86" spans="3:8" x14ac:dyDescent="0.35">
      <c r="C86" s="22">
        <v>46013</v>
      </c>
      <c r="D86" s="23">
        <v>15.500000000000002</v>
      </c>
      <c r="E86" s="23">
        <v>41.7</v>
      </c>
      <c r="F86" s="23">
        <v>3995.3</v>
      </c>
      <c r="G86" s="23">
        <v>3526.3599999999992</v>
      </c>
      <c r="H86" s="77"/>
    </row>
    <row r="87" spans="3:8" x14ac:dyDescent="0.35">
      <c r="C87" s="22">
        <v>46014</v>
      </c>
      <c r="D87" s="23">
        <v>38.5</v>
      </c>
      <c r="E87" s="23">
        <v>33.400000000000006</v>
      </c>
      <c r="F87" s="23">
        <v>4033.8</v>
      </c>
      <c r="G87" s="23">
        <v>3559.7599999999993</v>
      </c>
      <c r="H87" s="77"/>
    </row>
    <row r="88" spans="3:8" x14ac:dyDescent="0.35">
      <c r="C88" s="22">
        <v>46015</v>
      </c>
      <c r="D88" s="23">
        <v>25</v>
      </c>
      <c r="E88" s="23">
        <v>24.740000000000002</v>
      </c>
      <c r="F88" s="23">
        <v>4058.8</v>
      </c>
      <c r="G88" s="23">
        <v>3584.4999999999991</v>
      </c>
      <c r="H88" s="77"/>
    </row>
    <row r="89" spans="3:8" x14ac:dyDescent="0.35">
      <c r="C89" s="22">
        <v>46016</v>
      </c>
      <c r="D89" s="23">
        <v>23.8</v>
      </c>
      <c r="E89" s="23">
        <v>17.98</v>
      </c>
      <c r="F89" s="23">
        <v>4082.6000000000004</v>
      </c>
      <c r="G89" s="23">
        <v>3602.4799999999991</v>
      </c>
      <c r="H89" s="77"/>
    </row>
    <row r="90" spans="3:8" x14ac:dyDescent="0.35">
      <c r="C90" s="22">
        <v>46017</v>
      </c>
      <c r="D90" s="23">
        <v>47.7</v>
      </c>
      <c r="E90" s="23">
        <v>32.82</v>
      </c>
      <c r="F90" s="23">
        <v>4130.3</v>
      </c>
      <c r="G90" s="23">
        <v>3635.2999999999993</v>
      </c>
      <c r="H90" s="77"/>
    </row>
    <row r="91" spans="3:8" x14ac:dyDescent="0.35">
      <c r="C91" s="22">
        <v>46018</v>
      </c>
      <c r="D91" s="23">
        <v>66.2</v>
      </c>
      <c r="E91" s="23">
        <v>25.27</v>
      </c>
      <c r="F91" s="23">
        <v>4196.5</v>
      </c>
      <c r="G91" s="23">
        <v>3660.5699999999993</v>
      </c>
      <c r="H91" s="77"/>
    </row>
    <row r="92" spans="3:8" x14ac:dyDescent="0.35">
      <c r="C92" s="22">
        <v>46019</v>
      </c>
      <c r="D92" s="23">
        <v>52.699999999999996</v>
      </c>
      <c r="E92" s="23">
        <v>54.889999999999993</v>
      </c>
      <c r="F92" s="23">
        <v>4249.2</v>
      </c>
      <c r="G92" s="23">
        <v>3715.4599999999991</v>
      </c>
      <c r="H92" s="77"/>
    </row>
    <row r="93" spans="3:8" x14ac:dyDescent="0.35">
      <c r="C93" s="22">
        <v>46020</v>
      </c>
      <c r="D93" s="23">
        <v>23.400000000000002</v>
      </c>
      <c r="E93" s="23">
        <v>50.21</v>
      </c>
      <c r="F93" s="23">
        <v>4272.5999999999995</v>
      </c>
      <c r="G93" s="23">
        <v>3765.6699999999992</v>
      </c>
      <c r="H93" s="77"/>
    </row>
    <row r="94" spans="3:8" x14ac:dyDescent="0.35">
      <c r="C94" s="22">
        <v>46021</v>
      </c>
      <c r="D94" s="23">
        <v>20.399999999999999</v>
      </c>
      <c r="E94" s="23">
        <v>52.44</v>
      </c>
      <c r="F94" s="23">
        <v>4292.9999999999991</v>
      </c>
      <c r="G94" s="23">
        <v>3818.1099999999992</v>
      </c>
      <c r="H94" s="77"/>
    </row>
    <row r="95" spans="3:8" x14ac:dyDescent="0.35">
      <c r="C95" s="22">
        <v>46022</v>
      </c>
      <c r="D95" s="23">
        <v>18.7</v>
      </c>
      <c r="E95" s="23">
        <v>36.1</v>
      </c>
      <c r="F95" s="23">
        <v>4311.6999999999989</v>
      </c>
      <c r="G95" s="23">
        <v>3854.2099999999991</v>
      </c>
      <c r="H95" s="77"/>
    </row>
    <row r="96" spans="3:8" x14ac:dyDescent="0.35">
      <c r="C96" s="22">
        <v>46023</v>
      </c>
      <c r="D96" s="23">
        <v>16.7</v>
      </c>
      <c r="E96" s="23">
        <v>17.97</v>
      </c>
      <c r="F96" s="23">
        <v>4328.3999999999987</v>
      </c>
      <c r="G96" s="23">
        <v>3872.1799999999989</v>
      </c>
      <c r="H96" s="77"/>
    </row>
    <row r="97" spans="3:8" x14ac:dyDescent="0.35">
      <c r="C97" s="22">
        <v>46024</v>
      </c>
      <c r="D97" s="23">
        <v>40.700000000000003</v>
      </c>
      <c r="E97" s="23">
        <v>23.130000000000003</v>
      </c>
      <c r="F97" s="23">
        <v>4369.0999999999985</v>
      </c>
      <c r="G97" s="23">
        <v>3895.309999999999</v>
      </c>
      <c r="H97" s="77"/>
    </row>
    <row r="98" spans="3:8" x14ac:dyDescent="0.35">
      <c r="C98" s="22">
        <v>46025</v>
      </c>
      <c r="D98" s="23">
        <v>59.800000000000004</v>
      </c>
      <c r="E98" s="23">
        <v>23.380000000000003</v>
      </c>
      <c r="F98" s="23">
        <v>4428.8999999999987</v>
      </c>
      <c r="G98" s="23">
        <v>3918.6899999999991</v>
      </c>
      <c r="H98" s="77"/>
    </row>
    <row r="99" spans="3:8" x14ac:dyDescent="0.35">
      <c r="C99" s="22">
        <v>46026</v>
      </c>
      <c r="D99" s="23">
        <v>61</v>
      </c>
      <c r="E99" s="23">
        <v>60.63</v>
      </c>
      <c r="F99" s="23">
        <v>4489.8999999999987</v>
      </c>
      <c r="G99" s="23">
        <v>3979.3199999999993</v>
      </c>
      <c r="H99" s="77"/>
    </row>
    <row r="100" spans="3:8" x14ac:dyDescent="0.35">
      <c r="C100" s="22">
        <v>46027</v>
      </c>
      <c r="D100" s="23">
        <v>34.700000000000003</v>
      </c>
      <c r="E100" s="23">
        <v>103.07000000000001</v>
      </c>
      <c r="F100" s="23">
        <v>4524.5999999999985</v>
      </c>
      <c r="G100" s="23">
        <v>4082.3899999999994</v>
      </c>
      <c r="H100" s="77"/>
    </row>
    <row r="101" spans="3:8" x14ac:dyDescent="0.35">
      <c r="C101" s="22">
        <v>46028</v>
      </c>
      <c r="D101" s="23">
        <v>37</v>
      </c>
      <c r="E101" s="23">
        <v>80.719999999999985</v>
      </c>
      <c r="F101" s="23">
        <v>4561.5999999999985</v>
      </c>
      <c r="G101" s="23">
        <v>4163.1099999999997</v>
      </c>
      <c r="H101" s="77"/>
    </row>
    <row r="102" spans="3:8" x14ac:dyDescent="0.35">
      <c r="C102" s="22">
        <v>46029</v>
      </c>
      <c r="D102" s="23">
        <v>48.8</v>
      </c>
      <c r="E102" s="23">
        <v>77.91</v>
      </c>
      <c r="F102" s="23">
        <v>4610.3999999999987</v>
      </c>
      <c r="G102" s="23">
        <v>4241.0199999999995</v>
      </c>
      <c r="H102" s="77"/>
    </row>
    <row r="103" spans="3:8" x14ac:dyDescent="0.35">
      <c r="C103" s="22">
        <v>46030</v>
      </c>
      <c r="D103" s="23">
        <v>86.8</v>
      </c>
      <c r="E103" s="23">
        <v>81.949999999999989</v>
      </c>
      <c r="F103" s="23">
        <v>4697.1999999999989</v>
      </c>
      <c r="G103" s="23">
        <v>4322.9699999999993</v>
      </c>
      <c r="H103" s="77"/>
    </row>
    <row r="104" spans="3:8" x14ac:dyDescent="0.35">
      <c r="C104" s="22">
        <v>46031</v>
      </c>
      <c r="D104" s="23">
        <v>77.600000000000009</v>
      </c>
      <c r="E104" s="23">
        <v>54.25</v>
      </c>
      <c r="F104" s="23">
        <v>4774.7999999999993</v>
      </c>
      <c r="G104" s="23">
        <v>4377.2199999999993</v>
      </c>
      <c r="H104" s="77"/>
    </row>
    <row r="105" spans="3:8" x14ac:dyDescent="0.35">
      <c r="C105" s="22">
        <v>46032</v>
      </c>
      <c r="D105" s="23">
        <v>91.1</v>
      </c>
      <c r="E105" s="23">
        <v>66.25</v>
      </c>
      <c r="F105" s="23">
        <v>4865.8999999999996</v>
      </c>
      <c r="G105" s="23">
        <v>4443.4699999999993</v>
      </c>
      <c r="H105" s="77"/>
    </row>
    <row r="106" spans="3:8" x14ac:dyDescent="0.35">
      <c r="C106" s="22">
        <v>46033</v>
      </c>
      <c r="D106" s="23">
        <v>83.9</v>
      </c>
      <c r="E106" s="23">
        <v>42.54</v>
      </c>
      <c r="F106" s="23">
        <v>4949.7999999999993</v>
      </c>
      <c r="G106" s="23">
        <v>4486.0099999999993</v>
      </c>
      <c r="H106" s="77"/>
    </row>
    <row r="107" spans="3:8" x14ac:dyDescent="0.35">
      <c r="C107" s="22">
        <v>46034</v>
      </c>
      <c r="D107" s="23">
        <v>68</v>
      </c>
      <c r="E107" s="23">
        <v>47.660000000000004</v>
      </c>
      <c r="F107" s="23">
        <v>5017.7999999999993</v>
      </c>
      <c r="G107" s="23">
        <v>4533.6699999999992</v>
      </c>
      <c r="H107" s="77"/>
    </row>
    <row r="108" spans="3:8" x14ac:dyDescent="0.35">
      <c r="C108" s="22">
        <v>46035</v>
      </c>
      <c r="D108" s="23">
        <v>64.100000000000009</v>
      </c>
      <c r="E108" s="23">
        <v>64.84</v>
      </c>
      <c r="F108" s="23">
        <v>5081.8999999999996</v>
      </c>
      <c r="G108" s="23">
        <v>4598.5099999999993</v>
      </c>
      <c r="H108" s="77"/>
    </row>
    <row r="109" spans="3:8" x14ac:dyDescent="0.35">
      <c r="C109" s="22">
        <v>46036</v>
      </c>
      <c r="D109" s="23">
        <v>80.100000000000009</v>
      </c>
      <c r="E109" s="23">
        <v>63.980000000000004</v>
      </c>
      <c r="F109" s="23">
        <v>5162</v>
      </c>
      <c r="G109" s="23">
        <v>4662.4899999999989</v>
      </c>
      <c r="H109" s="77"/>
    </row>
    <row r="110" spans="3:8" x14ac:dyDescent="0.35">
      <c r="C110" s="22">
        <v>46037</v>
      </c>
      <c r="D110" s="23">
        <v>89.1</v>
      </c>
      <c r="E110" s="23">
        <v>62.980000000000004</v>
      </c>
      <c r="F110" s="23">
        <v>5251.1</v>
      </c>
      <c r="G110" s="23">
        <v>4725.4699999999984</v>
      </c>
      <c r="H110" s="77"/>
    </row>
    <row r="111" spans="3:8" x14ac:dyDescent="0.35">
      <c r="C111" s="22">
        <v>46038</v>
      </c>
      <c r="D111" s="23">
        <v>82.2</v>
      </c>
      <c r="E111" s="23">
        <v>68.819999999999993</v>
      </c>
      <c r="F111" s="23">
        <v>5333.3</v>
      </c>
      <c r="G111" s="23">
        <v>4794.2899999999981</v>
      </c>
      <c r="H111" s="77"/>
    </row>
    <row r="112" spans="3:8" x14ac:dyDescent="0.35">
      <c r="C112" s="22">
        <v>46039</v>
      </c>
      <c r="D112" s="23">
        <v>86.2</v>
      </c>
      <c r="E112" s="23">
        <v>62.68</v>
      </c>
      <c r="F112" s="23">
        <v>5419.5</v>
      </c>
      <c r="G112" s="23">
        <v>4856.9699999999984</v>
      </c>
      <c r="H112" s="77"/>
    </row>
    <row r="113" spans="3:8" x14ac:dyDescent="0.35">
      <c r="C113" s="22">
        <v>46040</v>
      </c>
      <c r="D113" s="23">
        <v>84.3</v>
      </c>
      <c r="E113" s="23">
        <v>58.07</v>
      </c>
      <c r="F113" s="23">
        <v>5503.8</v>
      </c>
      <c r="G113" s="23">
        <v>4915.0399999999981</v>
      </c>
      <c r="H113" s="77"/>
    </row>
    <row r="114" spans="3:8" x14ac:dyDescent="0.35">
      <c r="C114" s="22">
        <v>46041</v>
      </c>
      <c r="D114" s="23">
        <v>93.7</v>
      </c>
      <c r="E114" s="23">
        <v>77.95</v>
      </c>
      <c r="F114" s="23">
        <v>5597.5</v>
      </c>
      <c r="G114" s="23">
        <v>4992.989999999998</v>
      </c>
      <c r="H114" s="77"/>
    </row>
    <row r="115" spans="3:8" x14ac:dyDescent="0.35">
      <c r="C115" s="22">
        <v>46042</v>
      </c>
      <c r="D115" s="23">
        <v>103.8</v>
      </c>
      <c r="E115" s="23">
        <v>47.98</v>
      </c>
      <c r="F115" s="23">
        <v>5701.3</v>
      </c>
      <c r="G115" s="23">
        <v>5040.9699999999975</v>
      </c>
      <c r="H115" s="77"/>
    </row>
    <row r="116" spans="3:8" x14ac:dyDescent="0.35">
      <c r="C116" s="22">
        <v>46043</v>
      </c>
      <c r="D116" s="23">
        <v>100.10000000000001</v>
      </c>
      <c r="E116" s="23">
        <v>28.459999999999997</v>
      </c>
      <c r="F116" s="23">
        <v>5801.4000000000005</v>
      </c>
      <c r="G116" s="23">
        <v>5069.4299999999976</v>
      </c>
      <c r="H116" s="77"/>
    </row>
    <row r="117" spans="3:8" x14ac:dyDescent="0.35">
      <c r="C117" s="22">
        <v>46044</v>
      </c>
      <c r="D117" s="23">
        <v>95.8</v>
      </c>
      <c r="E117" s="23">
        <v>30.729999999999997</v>
      </c>
      <c r="F117" s="23">
        <v>5897.2000000000007</v>
      </c>
      <c r="G117" s="23">
        <v>5100.1599999999971</v>
      </c>
      <c r="H117" s="77"/>
    </row>
    <row r="118" spans="3:8" x14ac:dyDescent="0.35">
      <c r="C118" s="22">
        <v>46045</v>
      </c>
      <c r="D118" s="23">
        <v>49.7</v>
      </c>
      <c r="E118" s="23">
        <v>23.49</v>
      </c>
      <c r="F118" s="23">
        <v>5946.9000000000005</v>
      </c>
      <c r="G118" s="23">
        <v>5123.6499999999969</v>
      </c>
      <c r="H118" s="77"/>
    </row>
    <row r="119" spans="3:8" x14ac:dyDescent="0.35">
      <c r="C119" s="22">
        <v>46046</v>
      </c>
      <c r="D119" s="23">
        <v>30.3</v>
      </c>
      <c r="E119" s="23">
        <v>19.95</v>
      </c>
      <c r="F119" s="23">
        <v>5977.2000000000007</v>
      </c>
      <c r="G119" s="23">
        <v>5143.5999999999967</v>
      </c>
      <c r="H119" s="77"/>
    </row>
    <row r="120" spans="3:8" x14ac:dyDescent="0.35">
      <c r="C120" s="22">
        <v>46047</v>
      </c>
      <c r="D120" s="23">
        <v>30.999999999999996</v>
      </c>
      <c r="E120" s="23">
        <v>41.91</v>
      </c>
      <c r="F120" s="23">
        <v>6008.2000000000007</v>
      </c>
      <c r="G120" s="23">
        <v>5185.5099999999966</v>
      </c>
      <c r="H120" s="77"/>
    </row>
    <row r="121" spans="3:8" x14ac:dyDescent="0.35">
      <c r="C121" s="22">
        <v>46048</v>
      </c>
      <c r="D121" s="23">
        <v>22.7</v>
      </c>
      <c r="E121" s="23">
        <v>68.02</v>
      </c>
      <c r="F121" s="23">
        <v>6030.9000000000005</v>
      </c>
      <c r="G121" s="23">
        <v>5253.529999999997</v>
      </c>
      <c r="H121" s="77"/>
    </row>
    <row r="122" spans="3:8" x14ac:dyDescent="0.35">
      <c r="C122" s="22">
        <v>46049</v>
      </c>
      <c r="D122" s="23">
        <v>30.099999999999998</v>
      </c>
      <c r="E122" s="23">
        <v>44.43</v>
      </c>
      <c r="F122" s="23">
        <v>6061.0000000000009</v>
      </c>
      <c r="G122" s="23">
        <v>5297.9599999999973</v>
      </c>
      <c r="H122" s="77"/>
    </row>
    <row r="123" spans="3:8" x14ac:dyDescent="0.35">
      <c r="C123" s="22">
        <v>46050</v>
      </c>
      <c r="D123" s="23">
        <v>40.199999999999996</v>
      </c>
      <c r="E123" s="23">
        <v>79.900000000000006</v>
      </c>
      <c r="F123" s="23">
        <v>6101.2000000000007</v>
      </c>
      <c r="G123" s="23">
        <v>5377.8599999999969</v>
      </c>
      <c r="H123" s="77"/>
    </row>
    <row r="124" spans="3:8" x14ac:dyDescent="0.35">
      <c r="C124" s="22">
        <v>46051</v>
      </c>
      <c r="D124" s="23">
        <v>44.5</v>
      </c>
      <c r="E124" s="23">
        <v>66.95</v>
      </c>
      <c r="F124" s="23">
        <v>6145.7000000000007</v>
      </c>
      <c r="G124" s="23">
        <v>5444.8099999999968</v>
      </c>
      <c r="H124" s="77"/>
    </row>
    <row r="125" spans="3:8" x14ac:dyDescent="0.35">
      <c r="C125" s="22">
        <v>46052</v>
      </c>
      <c r="D125" s="23">
        <v>64.100000000000009</v>
      </c>
      <c r="E125" s="23">
        <v>27.68</v>
      </c>
      <c r="F125" s="23">
        <v>6209.8000000000011</v>
      </c>
      <c r="G125" s="23">
        <v>5472.4899999999971</v>
      </c>
      <c r="H125" s="77"/>
    </row>
    <row r="126" spans="3:8" x14ac:dyDescent="0.35">
      <c r="C126" s="22">
        <v>46053</v>
      </c>
      <c r="D126" s="23">
        <v>83.4</v>
      </c>
      <c r="E126" s="23">
        <v>35.97</v>
      </c>
      <c r="F126" s="23">
        <v>6293.2000000000007</v>
      </c>
      <c r="G126" s="23">
        <v>5508.4599999999973</v>
      </c>
      <c r="H126" s="77"/>
    </row>
    <row r="127" spans="3:8" x14ac:dyDescent="0.35">
      <c r="C127" s="22">
        <v>46054</v>
      </c>
      <c r="D127" s="23">
        <v>50.5</v>
      </c>
      <c r="E127" s="23">
        <v>48.519999999999996</v>
      </c>
      <c r="F127" s="23">
        <v>6343.7000000000007</v>
      </c>
      <c r="G127" s="23">
        <v>5556.9799999999977</v>
      </c>
      <c r="H127" s="77"/>
    </row>
    <row r="128" spans="3:8" x14ac:dyDescent="0.35">
      <c r="C128" s="22">
        <v>46055</v>
      </c>
      <c r="D128" s="23">
        <v>52.800000000000004</v>
      </c>
      <c r="E128" s="23">
        <v>39.620000000000005</v>
      </c>
      <c r="F128" s="23">
        <v>6396.5000000000009</v>
      </c>
      <c r="G128" s="23">
        <v>5596.5999999999976</v>
      </c>
      <c r="H128" s="77"/>
    </row>
    <row r="129" spans="3:8" x14ac:dyDescent="0.35">
      <c r="C129" s="22">
        <v>46056</v>
      </c>
      <c r="D129" s="23">
        <v>59.4</v>
      </c>
      <c r="E129" s="23">
        <v>48.26</v>
      </c>
      <c r="F129" s="23">
        <v>6455.9000000000005</v>
      </c>
      <c r="G129" s="23">
        <v>5644.8599999999979</v>
      </c>
      <c r="H129" s="77"/>
    </row>
    <row r="130" spans="3:8" x14ac:dyDescent="0.35">
      <c r="C130" s="22">
        <v>46057</v>
      </c>
      <c r="D130" s="23">
        <v>43.399999999999991</v>
      </c>
      <c r="E130" s="23">
        <v>53.199999999999996</v>
      </c>
      <c r="F130" s="23">
        <v>6499.3</v>
      </c>
      <c r="G130" s="23">
        <v>5698.0599999999977</v>
      </c>
      <c r="H130" s="77"/>
    </row>
    <row r="131" spans="3:8" x14ac:dyDescent="0.35">
      <c r="C131" s="22">
        <v>46058</v>
      </c>
      <c r="D131" s="23">
        <v>78.900000000000006</v>
      </c>
      <c r="E131" s="23">
        <v>46.63</v>
      </c>
      <c r="F131" s="23">
        <v>6578.2</v>
      </c>
      <c r="G131" s="23">
        <v>5744.6899999999978</v>
      </c>
      <c r="H131" s="77"/>
    </row>
    <row r="132" spans="3:8" x14ac:dyDescent="0.35">
      <c r="C132" s="22">
        <v>46059</v>
      </c>
      <c r="D132" s="23">
        <v>68.5</v>
      </c>
      <c r="E132" s="23">
        <v>55.440000000000005</v>
      </c>
      <c r="F132" s="23">
        <v>6646.7</v>
      </c>
      <c r="G132" s="23">
        <v>5800.1299999999974</v>
      </c>
      <c r="H132" s="77"/>
    </row>
    <row r="133" spans="3:8" x14ac:dyDescent="0.35">
      <c r="C133" s="22">
        <v>46060</v>
      </c>
      <c r="D133" s="23">
        <v>33.6</v>
      </c>
      <c r="E133" s="23">
        <v>48.92</v>
      </c>
      <c r="F133" s="23">
        <v>6680.3</v>
      </c>
      <c r="G133" s="23">
        <v>5849.0499999999975</v>
      </c>
      <c r="H133" s="77"/>
    </row>
    <row r="134" spans="3:8" x14ac:dyDescent="0.35">
      <c r="C134" s="22">
        <v>46061</v>
      </c>
      <c r="D134" s="23">
        <v>63.300000000000004</v>
      </c>
      <c r="E134" s="23">
        <v>57.489999999999995</v>
      </c>
      <c r="F134" s="23">
        <v>6743.6</v>
      </c>
      <c r="G134" s="23">
        <v>5906.5399999999972</v>
      </c>
      <c r="H134" s="77"/>
    </row>
    <row r="135" spans="3:8" x14ac:dyDescent="0.35">
      <c r="C135" s="22">
        <v>46062</v>
      </c>
      <c r="D135" s="23">
        <v>36.200000000000003</v>
      </c>
      <c r="E135" s="23">
        <v>73.16</v>
      </c>
      <c r="F135" s="23">
        <v>6779.8</v>
      </c>
      <c r="G135" s="23">
        <v>5979.6999999999971</v>
      </c>
      <c r="H135" s="77"/>
    </row>
    <row r="136" spans="3:8" x14ac:dyDescent="0.35">
      <c r="C136" s="22">
        <v>46063</v>
      </c>
      <c r="D136" s="23">
        <v>49.800000000000004</v>
      </c>
      <c r="E136" s="23">
        <v>67.5</v>
      </c>
      <c r="F136" s="23">
        <v>6829.6</v>
      </c>
      <c r="G136" s="23">
        <v>6047.1999999999971</v>
      </c>
      <c r="H136" s="77"/>
    </row>
    <row r="137" spans="3:8" x14ac:dyDescent="0.35">
      <c r="C137" s="22">
        <v>46064</v>
      </c>
      <c r="D137" s="23">
        <v>63.6</v>
      </c>
      <c r="E137" s="23">
        <v>65.589999999999989</v>
      </c>
      <c r="F137" s="23">
        <v>6893.2000000000007</v>
      </c>
      <c r="G137" s="23">
        <v>6112.7899999999972</v>
      </c>
      <c r="H137" s="77"/>
    </row>
    <row r="138" spans="3:8" x14ac:dyDescent="0.35">
      <c r="C138" s="22">
        <v>46065</v>
      </c>
      <c r="D138" s="23">
        <v>80.7</v>
      </c>
      <c r="E138" s="23">
        <v>65.28</v>
      </c>
      <c r="F138" s="23">
        <v>6973.9000000000005</v>
      </c>
      <c r="G138" s="23">
        <v>6178.069999999997</v>
      </c>
      <c r="H138" s="77"/>
    </row>
    <row r="139" spans="3:8" x14ac:dyDescent="0.35">
      <c r="C139" s="22">
        <v>46066</v>
      </c>
      <c r="D139" s="23">
        <v>86.800000000000011</v>
      </c>
      <c r="E139" s="23">
        <v>77.22</v>
      </c>
      <c r="F139" s="23">
        <v>7060.7000000000007</v>
      </c>
      <c r="G139" s="23">
        <v>6255.2899999999972</v>
      </c>
      <c r="H139" s="77"/>
    </row>
    <row r="140" spans="3:8" x14ac:dyDescent="0.35">
      <c r="C140" s="22">
        <v>46067</v>
      </c>
      <c r="D140" s="23">
        <v>84.6</v>
      </c>
      <c r="E140" s="23">
        <v>66.84</v>
      </c>
      <c r="F140" s="23">
        <v>7145.3000000000011</v>
      </c>
      <c r="G140" s="23">
        <v>6322.1299999999974</v>
      </c>
      <c r="H140" s="77"/>
    </row>
    <row r="141" spans="3:8" x14ac:dyDescent="0.35">
      <c r="C141" s="22">
        <v>46068</v>
      </c>
      <c r="D141" s="23">
        <v>67.7</v>
      </c>
      <c r="E141" s="23">
        <v>32.93</v>
      </c>
      <c r="F141" s="23">
        <v>7213.0000000000009</v>
      </c>
      <c r="G141" s="23">
        <v>6355.0599999999977</v>
      </c>
      <c r="H141" s="77"/>
    </row>
    <row r="142" spans="3:8" x14ac:dyDescent="0.35">
      <c r="C142" s="22">
        <v>46069</v>
      </c>
      <c r="D142" s="23">
        <v>44.900000000000006</v>
      </c>
      <c r="E142" s="23">
        <v>45.74</v>
      </c>
      <c r="F142" s="23">
        <v>7257.9000000000005</v>
      </c>
      <c r="G142" s="23">
        <v>6400.7999999999975</v>
      </c>
      <c r="H142" s="77"/>
    </row>
    <row r="143" spans="3:8" x14ac:dyDescent="0.35">
      <c r="C143" s="22">
        <v>46070</v>
      </c>
      <c r="D143" s="23">
        <v>73.8</v>
      </c>
      <c r="E143" s="23">
        <v>67.41</v>
      </c>
      <c r="F143" s="23">
        <v>7331.7000000000007</v>
      </c>
      <c r="G143" s="23">
        <v>6468.2099999999973</v>
      </c>
      <c r="H143" s="77"/>
    </row>
    <row r="144" spans="3:8" x14ac:dyDescent="0.35">
      <c r="C144" s="22">
        <v>46071</v>
      </c>
      <c r="D144" s="23">
        <v>47.7</v>
      </c>
      <c r="E144" s="23">
        <v>42.440000000000005</v>
      </c>
      <c r="F144" s="23">
        <v>7379.4000000000005</v>
      </c>
      <c r="G144" s="23">
        <v>6510.6499999999969</v>
      </c>
      <c r="H144" s="77"/>
    </row>
    <row r="145" spans="3:8" x14ac:dyDescent="0.35">
      <c r="C145" s="22">
        <v>46072</v>
      </c>
      <c r="D145" s="23">
        <v>45.800000000000004</v>
      </c>
      <c r="E145" s="23">
        <v>73.089999999999989</v>
      </c>
      <c r="F145" s="23">
        <v>7425.2000000000007</v>
      </c>
      <c r="G145" s="23">
        <v>6583.7399999999971</v>
      </c>
      <c r="H145" s="77"/>
    </row>
    <row r="146" spans="3:8" x14ac:dyDescent="0.35">
      <c r="C146" s="22">
        <v>46073</v>
      </c>
      <c r="D146" s="23">
        <v>22.4</v>
      </c>
      <c r="E146" s="23">
        <v>32.86</v>
      </c>
      <c r="F146" s="23">
        <v>7447.6</v>
      </c>
      <c r="G146" s="23">
        <v>6616.5999999999967</v>
      </c>
      <c r="H146" s="77"/>
    </row>
    <row r="147" spans="3:8" x14ac:dyDescent="0.35">
      <c r="C147" s="22">
        <v>46074</v>
      </c>
      <c r="D147" s="23">
        <v>18.7</v>
      </c>
      <c r="E147" s="23">
        <v>18.010000000000002</v>
      </c>
      <c r="F147" s="23">
        <v>7466.3</v>
      </c>
      <c r="G147" s="23">
        <v>6634.6099999999969</v>
      </c>
      <c r="H147" s="77"/>
    </row>
    <row r="148" spans="3:8" x14ac:dyDescent="0.35">
      <c r="C148" s="22">
        <v>46075</v>
      </c>
      <c r="D148" s="23">
        <v>22.8</v>
      </c>
      <c r="E148" s="23">
        <v>14.440000000000001</v>
      </c>
      <c r="F148" s="23">
        <v>7489.1</v>
      </c>
      <c r="G148" s="23">
        <v>6649.0499999999965</v>
      </c>
      <c r="H148" s="77"/>
    </row>
    <row r="149" spans="3:8" x14ac:dyDescent="0.35">
      <c r="C149" s="22">
        <v>46076</v>
      </c>
      <c r="D149" s="23">
        <v>21.5</v>
      </c>
      <c r="E149" s="23">
        <v>36.620000000000005</v>
      </c>
      <c r="F149" s="23">
        <v>7510.6</v>
      </c>
      <c r="G149" s="23">
        <v>6685.6699999999964</v>
      </c>
      <c r="H149" s="77"/>
    </row>
    <row r="150" spans="3:8" x14ac:dyDescent="0.35">
      <c r="C150" s="22">
        <v>46077</v>
      </c>
      <c r="D150" s="23">
        <v>26.5</v>
      </c>
      <c r="E150" s="23">
        <v>48.519999999999996</v>
      </c>
      <c r="F150" s="23">
        <v>7537.1</v>
      </c>
      <c r="G150" s="23">
        <v>6734.1899999999969</v>
      </c>
      <c r="H150" s="77"/>
    </row>
    <row r="151" spans="3:8" x14ac:dyDescent="0.35">
      <c r="C151" s="22">
        <v>46078</v>
      </c>
      <c r="D151" s="23">
        <v>54.2</v>
      </c>
      <c r="E151" s="23">
        <v>38.300000000000004</v>
      </c>
      <c r="F151" s="23">
        <v>7591.3</v>
      </c>
      <c r="G151" s="23">
        <v>6772.4899999999971</v>
      </c>
      <c r="H151" s="77"/>
    </row>
    <row r="152" spans="3:8" x14ac:dyDescent="0.35">
      <c r="C152" s="22">
        <v>46079</v>
      </c>
      <c r="D152" s="23">
        <v>65</v>
      </c>
      <c r="E152" s="23">
        <v>17.569999999999997</v>
      </c>
      <c r="F152" s="23">
        <v>7656.3</v>
      </c>
      <c r="G152" s="23">
        <v>6790.0599999999968</v>
      </c>
      <c r="H152" s="77"/>
    </row>
    <row r="153" spans="3:8" x14ac:dyDescent="0.35">
      <c r="C153" s="22">
        <v>46080</v>
      </c>
      <c r="D153" s="23">
        <v>71.899999999999991</v>
      </c>
      <c r="E153" s="23">
        <v>50.540000000000006</v>
      </c>
      <c r="F153" s="23">
        <v>7728.2</v>
      </c>
      <c r="G153" s="23">
        <v>6840.5999999999967</v>
      </c>
      <c r="H153" s="77"/>
    </row>
    <row r="154" spans="3:8" x14ac:dyDescent="0.35">
      <c r="C154" s="22">
        <v>46081</v>
      </c>
      <c r="D154" s="23">
        <v>68.800000000000011</v>
      </c>
      <c r="E154" s="23">
        <v>34.880000000000003</v>
      </c>
      <c r="F154" s="23">
        <v>7797</v>
      </c>
      <c r="G154" s="23">
        <v>6875.4799999999968</v>
      </c>
      <c r="H154" s="77"/>
    </row>
    <row r="155" spans="3:8" x14ac:dyDescent="0.35">
      <c r="C155" s="22">
        <v>46082</v>
      </c>
      <c r="D155" s="23">
        <v>44.300000000000004</v>
      </c>
      <c r="E155" s="23">
        <v>14.45</v>
      </c>
      <c r="F155" s="23">
        <v>7841.3</v>
      </c>
      <c r="G155" s="23">
        <v>6889.9299999999967</v>
      </c>
      <c r="H155" s="77"/>
    </row>
    <row r="156" spans="3:8" x14ac:dyDescent="0.35">
      <c r="C156" s="22">
        <v>46083</v>
      </c>
      <c r="D156" s="23">
        <v>30.9</v>
      </c>
      <c r="E156" s="23">
        <v>32.4</v>
      </c>
      <c r="F156" s="23">
        <v>7872.2</v>
      </c>
      <c r="G156" s="23">
        <v>6922.3299999999963</v>
      </c>
      <c r="H156" s="77"/>
    </row>
    <row r="157" spans="3:8" x14ac:dyDescent="0.35">
      <c r="C157" s="22">
        <v>46084</v>
      </c>
      <c r="D157" s="23">
        <v>55.6</v>
      </c>
      <c r="E157" s="23">
        <v>58.96</v>
      </c>
      <c r="F157" s="23">
        <v>7927.8</v>
      </c>
      <c r="G157" s="23">
        <v>6981.2899999999963</v>
      </c>
      <c r="H157" s="77"/>
    </row>
    <row r="158" spans="3:8" x14ac:dyDescent="0.35">
      <c r="C158" s="22">
        <v>46085</v>
      </c>
      <c r="D158" s="23">
        <v>40.100000000000009</v>
      </c>
      <c r="E158" s="23">
        <v>40.97</v>
      </c>
      <c r="F158" s="23">
        <v>7967.9000000000005</v>
      </c>
      <c r="G158" s="23">
        <v>7022.2599999999966</v>
      </c>
      <c r="H158" s="77"/>
    </row>
    <row r="159" spans="3:8" x14ac:dyDescent="0.35">
      <c r="C159" s="22">
        <v>46086</v>
      </c>
      <c r="D159" s="23">
        <v>32.800000000000004</v>
      </c>
      <c r="E159" s="23">
        <v>43.57</v>
      </c>
      <c r="F159" s="23">
        <v>8000.7000000000007</v>
      </c>
      <c r="G159" s="23">
        <v>7065.8299999999963</v>
      </c>
      <c r="H159" s="77"/>
    </row>
    <row r="160" spans="3:8" x14ac:dyDescent="0.35">
      <c r="C160" s="22">
        <v>46087</v>
      </c>
      <c r="D160" s="23">
        <v>29.299999999999997</v>
      </c>
      <c r="E160" s="23">
        <v>70.959999999999994</v>
      </c>
      <c r="F160" s="23">
        <v>8030.0000000000009</v>
      </c>
      <c r="G160" s="23">
        <v>7136.7899999999963</v>
      </c>
      <c r="H160" s="77"/>
    </row>
    <row r="161" spans="3:8" x14ac:dyDescent="0.35">
      <c r="C161" s="22">
        <v>46088</v>
      </c>
      <c r="D161" s="23">
        <v>53.400000000000006</v>
      </c>
      <c r="E161" s="23">
        <v>51.57</v>
      </c>
      <c r="F161" s="23">
        <v>8083.4000000000005</v>
      </c>
      <c r="G161" s="23">
        <v>7188.359999999996</v>
      </c>
      <c r="H161" s="77"/>
    </row>
    <row r="162" spans="3:8" x14ac:dyDescent="0.35">
      <c r="C162" s="22">
        <v>46089</v>
      </c>
      <c r="D162" s="23">
        <v>27.099999999999998</v>
      </c>
      <c r="E162" s="23">
        <v>53.64</v>
      </c>
      <c r="F162" s="23">
        <v>8110.5000000000009</v>
      </c>
      <c r="G162" s="23">
        <v>7241.9999999999964</v>
      </c>
      <c r="H162" s="77"/>
    </row>
    <row r="163" spans="3:8" x14ac:dyDescent="0.35">
      <c r="C163" s="22">
        <v>46090</v>
      </c>
      <c r="D163" s="23">
        <v>46.300000000000004</v>
      </c>
      <c r="E163" s="23">
        <v>65.86</v>
      </c>
      <c r="F163" s="23">
        <v>8156.8000000000011</v>
      </c>
      <c r="G163" s="23">
        <v>7307.859999999996</v>
      </c>
      <c r="H163" s="77"/>
    </row>
    <row r="164" spans="3:8" x14ac:dyDescent="0.35">
      <c r="C164" s="22">
        <v>46091</v>
      </c>
      <c r="D164" s="23">
        <v>50.800000000000004</v>
      </c>
      <c r="E164" s="23">
        <v>30.61</v>
      </c>
      <c r="F164" s="23">
        <v>8207.6</v>
      </c>
      <c r="G164" s="23">
        <v>7338.4699999999957</v>
      </c>
      <c r="H164" s="77"/>
    </row>
    <row r="165" spans="3:8" x14ac:dyDescent="0.35">
      <c r="C165" s="22">
        <v>46092</v>
      </c>
      <c r="D165" s="23">
        <v>62.3</v>
      </c>
      <c r="E165" s="23">
        <v>21.66</v>
      </c>
      <c r="F165" s="23">
        <v>8269.9</v>
      </c>
      <c r="G165" s="23">
        <v>7360.1299999999956</v>
      </c>
      <c r="H165" s="77"/>
    </row>
    <row r="166" spans="3:8" x14ac:dyDescent="0.35">
      <c r="C166" s="22">
        <v>46093</v>
      </c>
      <c r="D166" s="23">
        <v>66.8</v>
      </c>
      <c r="E166" s="23">
        <v>19.12</v>
      </c>
      <c r="F166" s="23">
        <v>8336.6999999999989</v>
      </c>
      <c r="G166" s="23">
        <v>7379.2499999999955</v>
      </c>
      <c r="H166" s="77"/>
    </row>
    <row r="167" spans="3:8" x14ac:dyDescent="0.35">
      <c r="C167" s="22">
        <v>46094</v>
      </c>
      <c r="D167" s="23">
        <v>77.5</v>
      </c>
      <c r="E167" s="23">
        <v>34.069999999999993</v>
      </c>
      <c r="F167" s="23">
        <v>8414.1999999999989</v>
      </c>
      <c r="G167" s="23">
        <v>7413.3199999999952</v>
      </c>
      <c r="H167" s="77"/>
    </row>
    <row r="168" spans="3:8" x14ac:dyDescent="0.35">
      <c r="C168" s="22">
        <v>46095</v>
      </c>
      <c r="D168" s="23">
        <v>74.7</v>
      </c>
      <c r="E168" s="23">
        <v>38.419999999999995</v>
      </c>
      <c r="F168" s="23">
        <v>8488.9</v>
      </c>
      <c r="G168" s="23">
        <v>7451.7399999999952</v>
      </c>
      <c r="H168" s="77"/>
    </row>
    <row r="169" spans="3:8" x14ac:dyDescent="0.35">
      <c r="C169" s="22">
        <v>46096</v>
      </c>
      <c r="D169" s="23">
        <v>46.800000000000004</v>
      </c>
      <c r="E169" s="23">
        <v>15.3</v>
      </c>
      <c r="F169" s="23">
        <v>8535.6999999999989</v>
      </c>
      <c r="G169" s="23">
        <v>7467.0399999999954</v>
      </c>
      <c r="H169" s="77"/>
    </row>
    <row r="170" spans="3:8" x14ac:dyDescent="0.35">
      <c r="C170" s="22">
        <v>46097</v>
      </c>
      <c r="D170" s="23">
        <v>44</v>
      </c>
      <c r="E170" s="23">
        <v>29.189999999999998</v>
      </c>
      <c r="F170" s="23">
        <v>8579.6999999999989</v>
      </c>
      <c r="G170" s="23">
        <v>7496.229999999995</v>
      </c>
      <c r="H170" s="77"/>
    </row>
    <row r="171" spans="3:8" x14ac:dyDescent="0.35">
      <c r="C171" s="22">
        <v>46098</v>
      </c>
      <c r="D171" s="23">
        <v>56.9</v>
      </c>
      <c r="E171" s="23">
        <v>23.630000000000003</v>
      </c>
      <c r="F171" s="23">
        <v>8636.5999999999985</v>
      </c>
      <c r="G171" s="23">
        <v>7519.8599999999951</v>
      </c>
      <c r="H171" s="77"/>
    </row>
    <row r="172" spans="3:8" x14ac:dyDescent="0.35">
      <c r="C172" s="22">
        <v>46099</v>
      </c>
      <c r="D172" s="23">
        <v>47.3</v>
      </c>
      <c r="E172" s="23">
        <v>41.300000000000004</v>
      </c>
      <c r="F172" s="23">
        <v>8683.8999999999978</v>
      </c>
      <c r="G172" s="23">
        <v>7561.1599999999953</v>
      </c>
      <c r="H172" s="77"/>
    </row>
    <row r="173" spans="3:8" x14ac:dyDescent="0.35">
      <c r="C173" s="22">
        <v>46100</v>
      </c>
      <c r="D173" s="23">
        <v>71.5</v>
      </c>
      <c r="E173" s="23">
        <v>50.53</v>
      </c>
      <c r="F173" s="23">
        <v>8755.3999999999978</v>
      </c>
      <c r="G173" s="23">
        <v>7611.6899999999951</v>
      </c>
      <c r="H173" s="77"/>
    </row>
    <row r="174" spans="3:8" x14ac:dyDescent="0.35">
      <c r="C174" s="22">
        <v>46101</v>
      </c>
      <c r="D174" s="23">
        <v>45.7</v>
      </c>
      <c r="E174" s="23">
        <v>48.45</v>
      </c>
      <c r="F174" s="23">
        <v>8801.0999999999985</v>
      </c>
      <c r="G174" s="23">
        <v>7660.1399999999949</v>
      </c>
      <c r="H174" s="77"/>
    </row>
    <row r="175" spans="3:8" x14ac:dyDescent="0.35">
      <c r="C175" s="22">
        <v>46102</v>
      </c>
      <c r="D175" s="23">
        <v>18.600000000000001</v>
      </c>
      <c r="E175" s="23">
        <v>33.15</v>
      </c>
      <c r="F175" s="23">
        <v>8819.6999999999989</v>
      </c>
      <c r="G175" s="23">
        <v>7693.2899999999945</v>
      </c>
      <c r="H175" s="77"/>
    </row>
    <row r="176" spans="3:8" x14ac:dyDescent="0.35">
      <c r="C176" s="22">
        <v>46103</v>
      </c>
      <c r="D176" s="23">
        <v>29.9</v>
      </c>
      <c r="E176" s="23">
        <v>31.73</v>
      </c>
      <c r="F176" s="23">
        <v>8849.5999999999985</v>
      </c>
      <c r="G176" s="23">
        <v>7725.0199999999941</v>
      </c>
      <c r="H176" s="77"/>
    </row>
    <row r="177" spans="3:8" x14ac:dyDescent="0.35">
      <c r="C177" s="22">
        <v>46104</v>
      </c>
      <c r="D177" s="23">
        <v>48.300000000000004</v>
      </c>
      <c r="E177" s="23">
        <v>42.120000000000005</v>
      </c>
      <c r="F177" s="23">
        <v>8897.8999999999978</v>
      </c>
      <c r="G177" s="23">
        <v>7767.139999999994</v>
      </c>
      <c r="H177" s="77"/>
    </row>
    <row r="178" spans="3:8" x14ac:dyDescent="0.35">
      <c r="C178" s="22">
        <v>46105</v>
      </c>
      <c r="D178" s="23">
        <v>60.800000000000004</v>
      </c>
      <c r="E178" s="23">
        <v>13.44</v>
      </c>
      <c r="F178" s="23">
        <v>8958.6999999999971</v>
      </c>
      <c r="G178" s="23">
        <v>7780.5799999999936</v>
      </c>
      <c r="H178" s="77"/>
    </row>
    <row r="179" spans="3:8" x14ac:dyDescent="0.35">
      <c r="C179" s="22">
        <v>46106</v>
      </c>
      <c r="D179" s="23">
        <v>57</v>
      </c>
      <c r="E179" s="23">
        <v>13.41</v>
      </c>
      <c r="F179" s="23">
        <v>9015.6999999999971</v>
      </c>
      <c r="G179" s="23">
        <v>7793.9899999999934</v>
      </c>
      <c r="H179" s="77"/>
    </row>
    <row r="180" spans="3:8" x14ac:dyDescent="0.35">
      <c r="C180" s="22">
        <v>46107</v>
      </c>
      <c r="D180" s="23">
        <v>52.5</v>
      </c>
      <c r="E180" s="23">
        <v>39.11</v>
      </c>
      <c r="F180" s="23">
        <v>9068.1999999999971</v>
      </c>
      <c r="G180" s="23">
        <v>7833.0999999999931</v>
      </c>
      <c r="H180" s="77"/>
    </row>
    <row r="181" spans="3:8" x14ac:dyDescent="0.35">
      <c r="C181" s="22">
        <v>46108</v>
      </c>
      <c r="D181" s="23">
        <v>28</v>
      </c>
      <c r="E181" s="23">
        <v>25.669999999999998</v>
      </c>
      <c r="F181" s="23">
        <v>9096.1999999999971</v>
      </c>
      <c r="G181" s="23">
        <v>7858.7699999999932</v>
      </c>
      <c r="H181" s="77"/>
    </row>
    <row r="182" spans="3:8" x14ac:dyDescent="0.35">
      <c r="C182" s="22">
        <v>46109</v>
      </c>
      <c r="D182" s="23">
        <v>26.799999999999997</v>
      </c>
      <c r="E182" s="23">
        <v>16.98</v>
      </c>
      <c r="F182" s="23">
        <v>9122.9999999999964</v>
      </c>
      <c r="G182" s="23">
        <v>7875.7499999999927</v>
      </c>
      <c r="H182" s="77"/>
    </row>
    <row r="183" spans="3:8" x14ac:dyDescent="0.35">
      <c r="C183" s="22">
        <v>46110</v>
      </c>
      <c r="D183" s="23">
        <v>19.399999999999999</v>
      </c>
      <c r="E183" s="23">
        <v>18.779999999999998</v>
      </c>
      <c r="F183" s="23">
        <v>9142.399999999996</v>
      </c>
      <c r="G183" s="23">
        <v>7894.5299999999925</v>
      </c>
      <c r="H183" s="77"/>
    </row>
    <row r="184" spans="3:8" x14ac:dyDescent="0.35">
      <c r="C184" s="22">
        <v>46111</v>
      </c>
      <c r="D184" s="23">
        <v>25.4</v>
      </c>
      <c r="E184" s="23">
        <v>18.78</v>
      </c>
      <c r="F184" s="23">
        <v>9167.7999999999956</v>
      </c>
      <c r="G184" s="23">
        <v>7913.3099999999922</v>
      </c>
      <c r="H184" s="77"/>
    </row>
    <row r="185" spans="3:8" x14ac:dyDescent="0.35">
      <c r="C185" s="22">
        <v>46112</v>
      </c>
      <c r="D185" s="23">
        <v>53.3</v>
      </c>
      <c r="E185" s="23">
        <v>50.67</v>
      </c>
      <c r="F185" s="23">
        <v>9221.0999999999949</v>
      </c>
      <c r="G185" s="23">
        <v>7963.9799999999923</v>
      </c>
      <c r="H185" s="77"/>
    </row>
  </sheetData>
  <mergeCells count="2">
    <mergeCell ref="D2:E2"/>
    <mergeCell ref="F2:G2"/>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F0D95-C484-481F-8895-1F5231C8B616}">
  <dimension ref="A1:J185"/>
  <sheetViews>
    <sheetView workbookViewId="0"/>
  </sheetViews>
  <sheetFormatPr defaultColWidth="8.8984375" defaultRowHeight="13" x14ac:dyDescent="0.3"/>
  <cols>
    <col min="1" max="5" width="8.8984375" style="7"/>
    <col min="6" max="6" width="9.59765625" style="7" bestFit="1" customWidth="1"/>
    <col min="7" max="7" width="9" style="7" bestFit="1" customWidth="1"/>
    <col min="8" max="9" width="8.8984375" style="7" bestFit="1" customWidth="1"/>
    <col min="10" max="10" width="30.8984375" style="7" bestFit="1" customWidth="1"/>
    <col min="11" max="16384" width="8.8984375" style="7"/>
  </cols>
  <sheetData>
    <row r="1" spans="1:10" x14ac:dyDescent="0.3">
      <c r="A1" s="69" t="str">
        <f>HYPERLINK("#'Contents'!A1","Content Page")</f>
        <v>Content Page</v>
      </c>
    </row>
    <row r="2" spans="1:10" x14ac:dyDescent="0.3">
      <c r="D2" s="136" t="s">
        <v>28</v>
      </c>
      <c r="E2" s="136"/>
      <c r="F2" s="136" t="s">
        <v>296</v>
      </c>
      <c r="G2" s="136"/>
    </row>
    <row r="3" spans="1:10" x14ac:dyDescent="0.3">
      <c r="C3" s="14" t="s">
        <v>6</v>
      </c>
      <c r="D3" s="7" t="s">
        <v>1</v>
      </c>
      <c r="E3" s="7" t="s">
        <v>5</v>
      </c>
      <c r="F3" s="7" t="s">
        <v>210</v>
      </c>
      <c r="G3" s="7" t="s">
        <v>211</v>
      </c>
    </row>
    <row r="4" spans="1:10" x14ac:dyDescent="0.3">
      <c r="C4" s="28">
        <v>45931.25</v>
      </c>
      <c r="D4" s="16">
        <v>17.2</v>
      </c>
      <c r="E4" s="16">
        <v>11.26</v>
      </c>
      <c r="F4" s="16">
        <v>17.2</v>
      </c>
      <c r="G4" s="16">
        <v>11.26</v>
      </c>
    </row>
    <row r="5" spans="1:10" x14ac:dyDescent="0.3">
      <c r="C5" s="28">
        <v>45932</v>
      </c>
      <c r="D5" s="16">
        <v>15.7</v>
      </c>
      <c r="E5" s="16">
        <v>12.32</v>
      </c>
      <c r="F5" s="16">
        <v>32.9</v>
      </c>
      <c r="G5" s="16">
        <v>23.58</v>
      </c>
    </row>
    <row r="6" spans="1:10" x14ac:dyDescent="0.3">
      <c r="C6" s="28">
        <v>45933</v>
      </c>
      <c r="D6" s="16">
        <v>13.3</v>
      </c>
      <c r="E6" s="16">
        <v>12.19</v>
      </c>
      <c r="F6" s="16">
        <v>46.2</v>
      </c>
      <c r="G6" s="16">
        <v>35.769999999999996</v>
      </c>
      <c r="J6" s="7" t="s">
        <v>146</v>
      </c>
    </row>
    <row r="7" spans="1:10" x14ac:dyDescent="0.3">
      <c r="C7" s="28">
        <v>45934</v>
      </c>
      <c r="D7" s="16">
        <v>11.7</v>
      </c>
      <c r="E7" s="16">
        <v>10.77</v>
      </c>
      <c r="F7" s="16">
        <v>57.900000000000006</v>
      </c>
      <c r="G7" s="16">
        <v>46.539999999999992</v>
      </c>
    </row>
    <row r="8" spans="1:10" x14ac:dyDescent="0.3">
      <c r="C8" s="28">
        <v>45935</v>
      </c>
      <c r="D8" s="16">
        <v>9.3000000000000007</v>
      </c>
      <c r="E8" s="16">
        <v>10.77</v>
      </c>
      <c r="F8" s="16">
        <v>67.2</v>
      </c>
      <c r="G8" s="16">
        <v>57.309999999999988</v>
      </c>
    </row>
    <row r="9" spans="1:10" x14ac:dyDescent="0.3">
      <c r="C9" s="28">
        <v>45936</v>
      </c>
      <c r="D9" s="16">
        <v>11.6</v>
      </c>
      <c r="E9" s="16">
        <v>12.69</v>
      </c>
      <c r="F9" s="16">
        <v>78.8</v>
      </c>
      <c r="G9" s="16">
        <v>69.999999999999986</v>
      </c>
    </row>
    <row r="10" spans="1:10" x14ac:dyDescent="0.3">
      <c r="C10" s="28">
        <v>45937</v>
      </c>
      <c r="D10" s="16">
        <v>16.100000000000001</v>
      </c>
      <c r="E10" s="16">
        <v>16.63</v>
      </c>
      <c r="F10" s="16">
        <v>94.9</v>
      </c>
      <c r="G10" s="16">
        <v>86.629999999999981</v>
      </c>
    </row>
    <row r="11" spans="1:10" x14ac:dyDescent="0.3">
      <c r="C11" s="28">
        <v>45938</v>
      </c>
      <c r="D11" s="16">
        <v>14.7</v>
      </c>
      <c r="E11" s="16">
        <v>14.82</v>
      </c>
      <c r="F11" s="16">
        <v>109.60000000000001</v>
      </c>
      <c r="G11" s="16">
        <v>101.44999999999999</v>
      </c>
    </row>
    <row r="12" spans="1:10" x14ac:dyDescent="0.3">
      <c r="C12" s="28">
        <v>45939</v>
      </c>
      <c r="D12" s="16">
        <v>14.2</v>
      </c>
      <c r="E12" s="16">
        <v>16.23</v>
      </c>
      <c r="F12" s="16">
        <v>123.80000000000001</v>
      </c>
      <c r="G12" s="16">
        <v>117.67999999999999</v>
      </c>
    </row>
    <row r="13" spans="1:10" x14ac:dyDescent="0.3">
      <c r="C13" s="28">
        <v>45940</v>
      </c>
      <c r="D13" s="16">
        <v>18.7</v>
      </c>
      <c r="E13" s="16">
        <v>18.64</v>
      </c>
      <c r="F13" s="16">
        <v>142.5</v>
      </c>
      <c r="G13" s="16">
        <v>136.32</v>
      </c>
    </row>
    <row r="14" spans="1:10" x14ac:dyDescent="0.3">
      <c r="C14" s="28">
        <v>45941</v>
      </c>
      <c r="D14" s="16">
        <v>19.3</v>
      </c>
      <c r="E14" s="16">
        <v>17.54</v>
      </c>
      <c r="F14" s="16">
        <v>161.80000000000001</v>
      </c>
      <c r="G14" s="16">
        <v>153.85999999999999</v>
      </c>
    </row>
    <row r="15" spans="1:10" x14ac:dyDescent="0.3">
      <c r="C15" s="28">
        <v>45942</v>
      </c>
      <c r="D15" s="16">
        <v>15.7</v>
      </c>
      <c r="E15" s="16">
        <v>16.25</v>
      </c>
      <c r="F15" s="16">
        <v>177.5</v>
      </c>
      <c r="G15" s="16">
        <v>170.10999999999999</v>
      </c>
    </row>
    <row r="16" spans="1:10" x14ac:dyDescent="0.3">
      <c r="C16" s="28">
        <v>45943</v>
      </c>
      <c r="D16" s="16">
        <v>16.7</v>
      </c>
      <c r="E16" s="16">
        <v>19.809999999999999</v>
      </c>
      <c r="F16" s="16">
        <v>194.2</v>
      </c>
      <c r="G16" s="16">
        <v>189.92</v>
      </c>
    </row>
    <row r="17" spans="3:10" x14ac:dyDescent="0.3">
      <c r="C17" s="28">
        <v>45944</v>
      </c>
      <c r="D17" s="16">
        <v>18.5</v>
      </c>
      <c r="E17" s="16">
        <v>20.29</v>
      </c>
      <c r="F17" s="16">
        <v>212.7</v>
      </c>
      <c r="G17" s="16">
        <v>210.20999999999998</v>
      </c>
    </row>
    <row r="18" spans="3:10" x14ac:dyDescent="0.3">
      <c r="C18" s="28">
        <v>45945</v>
      </c>
      <c r="D18" s="16">
        <v>14.8</v>
      </c>
      <c r="E18" s="16">
        <v>19.899999999999999</v>
      </c>
      <c r="F18" s="16">
        <v>227.5</v>
      </c>
      <c r="G18" s="16">
        <v>230.10999999999999</v>
      </c>
    </row>
    <row r="19" spans="3:10" x14ac:dyDescent="0.3">
      <c r="C19" s="28">
        <v>45946</v>
      </c>
      <c r="D19" s="16">
        <v>16.899999999999999</v>
      </c>
      <c r="E19" s="16">
        <v>20.55</v>
      </c>
      <c r="F19" s="16">
        <v>244.4</v>
      </c>
      <c r="G19" s="16">
        <v>250.66</v>
      </c>
    </row>
    <row r="20" spans="3:10" x14ac:dyDescent="0.3">
      <c r="C20" s="28">
        <v>45947</v>
      </c>
      <c r="D20" s="16">
        <v>14.2</v>
      </c>
      <c r="E20" s="16">
        <v>16.79</v>
      </c>
      <c r="F20" s="16">
        <v>258.60000000000002</v>
      </c>
      <c r="G20" s="16">
        <v>267.45</v>
      </c>
    </row>
    <row r="21" spans="3:10" x14ac:dyDescent="0.3">
      <c r="C21" s="28">
        <v>45948</v>
      </c>
      <c r="D21" s="16">
        <v>13.7</v>
      </c>
      <c r="E21" s="16">
        <v>11.57</v>
      </c>
      <c r="F21" s="16">
        <v>272.3</v>
      </c>
      <c r="G21" s="16">
        <v>279.02</v>
      </c>
    </row>
    <row r="22" spans="3:10" x14ac:dyDescent="0.3">
      <c r="C22" s="28">
        <v>45949</v>
      </c>
      <c r="D22" s="16">
        <v>12.4</v>
      </c>
      <c r="E22" s="16">
        <v>13.42</v>
      </c>
      <c r="F22" s="16">
        <v>284.7</v>
      </c>
      <c r="G22" s="16">
        <v>292.44</v>
      </c>
    </row>
    <row r="23" spans="3:10" x14ac:dyDescent="0.3">
      <c r="C23" s="28">
        <v>45950</v>
      </c>
      <c r="D23" s="16">
        <v>12</v>
      </c>
      <c r="E23" s="16">
        <v>17.059999999999999</v>
      </c>
      <c r="F23" s="16">
        <v>296.7</v>
      </c>
      <c r="G23" s="16">
        <v>309.5</v>
      </c>
    </row>
    <row r="24" spans="3:10" x14ac:dyDescent="0.3">
      <c r="C24" s="28">
        <v>45951</v>
      </c>
      <c r="D24" s="16">
        <v>14</v>
      </c>
      <c r="E24" s="16">
        <v>16.52</v>
      </c>
      <c r="F24" s="16">
        <v>310.7</v>
      </c>
      <c r="G24" s="16">
        <v>326.02</v>
      </c>
      <c r="J24" s="7" t="s">
        <v>147</v>
      </c>
    </row>
    <row r="25" spans="3:10" x14ac:dyDescent="0.3">
      <c r="C25" s="28">
        <v>45952</v>
      </c>
      <c r="D25" s="16">
        <v>17.600000000000001</v>
      </c>
      <c r="E25" s="16">
        <v>19.03</v>
      </c>
      <c r="F25" s="16">
        <v>328.3</v>
      </c>
      <c r="G25" s="16">
        <v>345.04999999999995</v>
      </c>
    </row>
    <row r="26" spans="3:10" x14ac:dyDescent="0.3">
      <c r="C26" s="28">
        <v>45953</v>
      </c>
      <c r="D26" s="16">
        <v>14</v>
      </c>
      <c r="E26" s="16">
        <v>15.29</v>
      </c>
      <c r="F26" s="16">
        <v>342.3</v>
      </c>
      <c r="G26" s="16">
        <v>360.34</v>
      </c>
    </row>
    <row r="27" spans="3:10" x14ac:dyDescent="0.3">
      <c r="C27" s="28">
        <v>45954</v>
      </c>
      <c r="D27" s="16">
        <v>14.2</v>
      </c>
      <c r="E27" s="16">
        <v>14.35</v>
      </c>
      <c r="F27" s="16">
        <v>356.5</v>
      </c>
      <c r="G27" s="16">
        <v>374.69</v>
      </c>
    </row>
    <row r="28" spans="3:10" x14ac:dyDescent="0.3">
      <c r="C28" s="28">
        <v>45955</v>
      </c>
      <c r="D28" s="16">
        <v>15.8</v>
      </c>
      <c r="E28" s="16">
        <v>12.1</v>
      </c>
      <c r="F28" s="16">
        <v>372.3</v>
      </c>
      <c r="G28" s="16">
        <v>386.79</v>
      </c>
    </row>
    <row r="29" spans="3:10" x14ac:dyDescent="0.3">
      <c r="C29" s="28">
        <v>45956</v>
      </c>
      <c r="D29" s="16">
        <v>14.1</v>
      </c>
      <c r="E29" s="16">
        <v>12.4</v>
      </c>
      <c r="F29" s="16">
        <v>386.40000000000003</v>
      </c>
      <c r="G29" s="16">
        <v>399.19</v>
      </c>
    </row>
    <row r="30" spans="3:10" x14ac:dyDescent="0.3">
      <c r="C30" s="28">
        <v>45957</v>
      </c>
      <c r="D30" s="16">
        <v>13.1</v>
      </c>
      <c r="E30" s="16">
        <v>14.86</v>
      </c>
      <c r="F30" s="16">
        <v>399.50000000000006</v>
      </c>
      <c r="G30" s="16">
        <v>414.05</v>
      </c>
    </row>
    <row r="31" spans="3:10" x14ac:dyDescent="0.3">
      <c r="C31" s="28">
        <v>45958</v>
      </c>
      <c r="D31" s="16">
        <v>17.399999999999999</v>
      </c>
      <c r="E31" s="16">
        <v>13.68</v>
      </c>
      <c r="F31" s="16">
        <v>416.90000000000003</v>
      </c>
      <c r="G31" s="16">
        <v>427.73</v>
      </c>
    </row>
    <row r="32" spans="3:10" x14ac:dyDescent="0.3">
      <c r="C32" s="28">
        <v>45959</v>
      </c>
      <c r="D32" s="16">
        <v>21.4</v>
      </c>
      <c r="E32" s="16">
        <v>19.329999999999998</v>
      </c>
      <c r="F32" s="16">
        <v>438.3</v>
      </c>
      <c r="G32" s="16">
        <v>447.06</v>
      </c>
    </row>
    <row r="33" spans="3:7" x14ac:dyDescent="0.3">
      <c r="C33" s="28">
        <v>45960</v>
      </c>
      <c r="D33" s="16">
        <v>21.1</v>
      </c>
      <c r="E33" s="16">
        <v>17.54</v>
      </c>
      <c r="F33" s="16">
        <v>459.40000000000003</v>
      </c>
      <c r="G33" s="16">
        <v>464.6</v>
      </c>
    </row>
    <row r="34" spans="3:7" x14ac:dyDescent="0.3">
      <c r="C34" s="28">
        <v>45961</v>
      </c>
      <c r="D34" s="16">
        <v>19.600000000000001</v>
      </c>
      <c r="E34" s="16">
        <v>14.58</v>
      </c>
      <c r="F34" s="16">
        <v>479.00000000000006</v>
      </c>
      <c r="G34" s="16">
        <v>479.18</v>
      </c>
    </row>
    <row r="35" spans="3:7" x14ac:dyDescent="0.3">
      <c r="C35" s="28">
        <v>45962</v>
      </c>
      <c r="D35" s="16">
        <v>21.6</v>
      </c>
      <c r="E35" s="16">
        <v>12.38</v>
      </c>
      <c r="F35" s="16">
        <v>500.60000000000008</v>
      </c>
      <c r="G35" s="16">
        <v>491.56</v>
      </c>
    </row>
    <row r="36" spans="3:7" x14ac:dyDescent="0.3">
      <c r="C36" s="28">
        <v>45963</v>
      </c>
      <c r="D36" s="16">
        <v>18.8</v>
      </c>
      <c r="E36" s="16">
        <v>12.81</v>
      </c>
      <c r="F36" s="16">
        <v>519.40000000000009</v>
      </c>
      <c r="G36" s="16">
        <v>504.37</v>
      </c>
    </row>
    <row r="37" spans="3:7" x14ac:dyDescent="0.3">
      <c r="C37" s="28">
        <v>45964</v>
      </c>
      <c r="D37" s="16">
        <v>18.8</v>
      </c>
      <c r="E37" s="16">
        <v>13.24</v>
      </c>
      <c r="F37" s="16">
        <v>538.20000000000005</v>
      </c>
      <c r="G37" s="16">
        <v>517.61</v>
      </c>
    </row>
    <row r="38" spans="3:7" x14ac:dyDescent="0.3">
      <c r="C38" s="28">
        <v>45965</v>
      </c>
      <c r="D38" s="16">
        <v>20.7</v>
      </c>
      <c r="E38" s="16">
        <v>18.38</v>
      </c>
      <c r="F38" s="16">
        <v>558.90000000000009</v>
      </c>
      <c r="G38" s="16">
        <v>535.99</v>
      </c>
    </row>
    <row r="39" spans="3:7" x14ac:dyDescent="0.3">
      <c r="C39" s="28">
        <v>45966</v>
      </c>
      <c r="D39" s="16">
        <v>19.5</v>
      </c>
      <c r="E39" s="16">
        <v>20.3</v>
      </c>
      <c r="F39" s="16">
        <v>578.40000000000009</v>
      </c>
      <c r="G39" s="16">
        <v>556.29</v>
      </c>
    </row>
    <row r="40" spans="3:7" x14ac:dyDescent="0.3">
      <c r="C40" s="28">
        <v>45967</v>
      </c>
      <c r="D40" s="16">
        <v>16.7</v>
      </c>
      <c r="E40" s="16">
        <v>17.48</v>
      </c>
      <c r="F40" s="16">
        <v>595.10000000000014</v>
      </c>
      <c r="G40" s="16">
        <v>573.77</v>
      </c>
    </row>
    <row r="41" spans="3:7" x14ac:dyDescent="0.3">
      <c r="C41" s="28">
        <v>45968</v>
      </c>
      <c r="D41" s="16">
        <v>14.8</v>
      </c>
      <c r="E41" s="16">
        <v>16.75</v>
      </c>
      <c r="F41" s="16">
        <v>609.90000000000009</v>
      </c>
      <c r="G41" s="16">
        <v>590.52</v>
      </c>
    </row>
    <row r="42" spans="3:7" x14ac:dyDescent="0.3">
      <c r="C42" s="28">
        <v>45969</v>
      </c>
      <c r="D42" s="16">
        <v>17.2</v>
      </c>
      <c r="E42" s="16">
        <v>14.69</v>
      </c>
      <c r="F42" s="16">
        <v>627.10000000000014</v>
      </c>
      <c r="G42" s="16">
        <v>605.21</v>
      </c>
    </row>
    <row r="43" spans="3:7" x14ac:dyDescent="0.3">
      <c r="C43" s="28">
        <v>45970</v>
      </c>
      <c r="D43" s="16">
        <v>16</v>
      </c>
      <c r="E43" s="16">
        <v>17.53</v>
      </c>
      <c r="F43" s="16">
        <v>643.10000000000014</v>
      </c>
      <c r="G43" s="16">
        <v>622.74</v>
      </c>
    </row>
    <row r="44" spans="3:7" x14ac:dyDescent="0.3">
      <c r="C44" s="28">
        <v>45971</v>
      </c>
      <c r="D44" s="16">
        <v>18.600000000000001</v>
      </c>
      <c r="E44" s="16">
        <v>19.84</v>
      </c>
      <c r="F44" s="16">
        <v>661.70000000000016</v>
      </c>
      <c r="G44" s="16">
        <v>642.58000000000004</v>
      </c>
    </row>
    <row r="45" spans="3:7" x14ac:dyDescent="0.3">
      <c r="C45" s="28">
        <v>45972</v>
      </c>
      <c r="D45" s="16">
        <v>23.5</v>
      </c>
      <c r="E45" s="16">
        <v>15.93</v>
      </c>
      <c r="F45" s="16">
        <v>685.20000000000016</v>
      </c>
      <c r="G45" s="16">
        <v>658.51</v>
      </c>
    </row>
    <row r="46" spans="3:7" x14ac:dyDescent="0.3">
      <c r="C46" s="28">
        <v>45973</v>
      </c>
      <c r="D46" s="16">
        <v>24.7</v>
      </c>
      <c r="E46" s="16">
        <v>19.55</v>
      </c>
      <c r="F46" s="16">
        <v>709.9000000000002</v>
      </c>
      <c r="G46" s="16">
        <v>678.06</v>
      </c>
    </row>
    <row r="47" spans="3:7" x14ac:dyDescent="0.3">
      <c r="C47" s="28">
        <v>45974</v>
      </c>
      <c r="D47" s="16">
        <v>24.6</v>
      </c>
      <c r="E47" s="16">
        <v>17.46</v>
      </c>
      <c r="F47" s="16">
        <v>734.50000000000023</v>
      </c>
      <c r="G47" s="16">
        <v>695.52</v>
      </c>
    </row>
    <row r="48" spans="3:7" x14ac:dyDescent="0.3">
      <c r="C48" s="28">
        <v>45975</v>
      </c>
      <c r="D48" s="16">
        <v>23.1</v>
      </c>
      <c r="E48" s="16">
        <v>14.1</v>
      </c>
      <c r="F48" s="16">
        <v>757.60000000000025</v>
      </c>
      <c r="G48" s="16">
        <v>709.62</v>
      </c>
    </row>
    <row r="49" spans="3:7" x14ac:dyDescent="0.3">
      <c r="C49" s="28">
        <v>45976</v>
      </c>
      <c r="D49" s="16">
        <v>19.5</v>
      </c>
      <c r="E49" s="16">
        <v>17.5</v>
      </c>
      <c r="F49" s="16">
        <v>777.10000000000025</v>
      </c>
      <c r="G49" s="16">
        <v>727.12</v>
      </c>
    </row>
    <row r="50" spans="3:7" x14ac:dyDescent="0.3">
      <c r="C50" s="28">
        <v>45977</v>
      </c>
      <c r="D50" s="16">
        <v>16.399999999999999</v>
      </c>
      <c r="E50" s="16">
        <v>17.59</v>
      </c>
      <c r="F50" s="16">
        <v>793.50000000000023</v>
      </c>
      <c r="G50" s="16">
        <v>744.71</v>
      </c>
    </row>
    <row r="51" spans="3:7" x14ac:dyDescent="0.3">
      <c r="C51" s="28">
        <v>45978</v>
      </c>
      <c r="D51" s="16">
        <v>16.8</v>
      </c>
      <c r="E51" s="16">
        <v>23.9</v>
      </c>
      <c r="F51" s="16">
        <v>810.30000000000018</v>
      </c>
      <c r="G51" s="16">
        <v>768.61</v>
      </c>
    </row>
    <row r="52" spans="3:7" x14ac:dyDescent="0.3">
      <c r="C52" s="28">
        <v>45979</v>
      </c>
      <c r="D52" s="16">
        <v>22.8</v>
      </c>
      <c r="E52" s="16">
        <v>21.14</v>
      </c>
      <c r="F52" s="16">
        <v>833.10000000000014</v>
      </c>
      <c r="G52" s="16">
        <v>789.75</v>
      </c>
    </row>
    <row r="53" spans="3:7" x14ac:dyDescent="0.3">
      <c r="C53" s="28">
        <v>45980</v>
      </c>
      <c r="D53" s="16">
        <v>24.5</v>
      </c>
      <c r="E53" s="16">
        <v>23.88</v>
      </c>
      <c r="F53" s="16">
        <v>857.60000000000014</v>
      </c>
      <c r="G53" s="16">
        <v>813.63</v>
      </c>
    </row>
    <row r="54" spans="3:7" x14ac:dyDescent="0.3">
      <c r="C54" s="28">
        <v>45981</v>
      </c>
      <c r="D54" s="16">
        <v>26</v>
      </c>
      <c r="E54" s="16">
        <v>26.39</v>
      </c>
      <c r="F54" s="16">
        <v>883.60000000000014</v>
      </c>
      <c r="G54" s="16">
        <v>840.02</v>
      </c>
    </row>
    <row r="55" spans="3:7" x14ac:dyDescent="0.3">
      <c r="C55" s="28">
        <v>45982</v>
      </c>
      <c r="D55" s="16">
        <v>24.2</v>
      </c>
      <c r="E55" s="16">
        <v>26.14</v>
      </c>
      <c r="F55" s="16">
        <v>907.80000000000018</v>
      </c>
      <c r="G55" s="16">
        <v>866.16</v>
      </c>
    </row>
    <row r="56" spans="3:7" x14ac:dyDescent="0.3">
      <c r="C56" s="28">
        <v>45983</v>
      </c>
      <c r="D56" s="16">
        <v>23.4</v>
      </c>
      <c r="E56" s="16">
        <v>19.489999999999998</v>
      </c>
      <c r="F56" s="16">
        <v>931.20000000000016</v>
      </c>
      <c r="G56" s="16">
        <v>885.65</v>
      </c>
    </row>
    <row r="57" spans="3:7" x14ac:dyDescent="0.3">
      <c r="C57" s="28">
        <v>45984</v>
      </c>
      <c r="D57" s="16">
        <v>12.3</v>
      </c>
      <c r="E57" s="16">
        <v>15.59</v>
      </c>
      <c r="F57" s="16">
        <v>943.50000000000011</v>
      </c>
      <c r="G57" s="16">
        <v>901.24</v>
      </c>
    </row>
    <row r="58" spans="3:7" x14ac:dyDescent="0.3">
      <c r="C58" s="28">
        <v>45985</v>
      </c>
      <c r="D58" s="16">
        <v>12</v>
      </c>
      <c r="E58" s="16">
        <v>19.61</v>
      </c>
      <c r="F58" s="16">
        <v>955.50000000000011</v>
      </c>
      <c r="G58" s="16">
        <v>920.85</v>
      </c>
    </row>
    <row r="59" spans="3:7" x14ac:dyDescent="0.3">
      <c r="C59" s="28">
        <v>45986</v>
      </c>
      <c r="D59" s="16">
        <v>20.399999999999999</v>
      </c>
      <c r="E59" s="16">
        <v>24.16</v>
      </c>
      <c r="F59" s="16">
        <v>975.90000000000009</v>
      </c>
      <c r="G59" s="16">
        <v>945.01</v>
      </c>
    </row>
    <row r="60" spans="3:7" x14ac:dyDescent="0.3">
      <c r="C60" s="28">
        <v>45987</v>
      </c>
      <c r="D60" s="16">
        <v>26.2</v>
      </c>
      <c r="E60" s="16">
        <v>19.600000000000001</v>
      </c>
      <c r="F60" s="16">
        <v>1002.1000000000001</v>
      </c>
      <c r="G60" s="16">
        <v>964.61</v>
      </c>
    </row>
    <row r="61" spans="3:7" x14ac:dyDescent="0.3">
      <c r="C61" s="28">
        <v>45988</v>
      </c>
      <c r="D61" s="16">
        <v>26</v>
      </c>
      <c r="E61" s="16">
        <v>15.21</v>
      </c>
      <c r="F61" s="16">
        <v>1028.1000000000001</v>
      </c>
      <c r="G61" s="16">
        <v>979.82</v>
      </c>
    </row>
    <row r="62" spans="3:7" x14ac:dyDescent="0.3">
      <c r="C62" s="28">
        <v>45989</v>
      </c>
      <c r="D62" s="16">
        <v>17.899999999999999</v>
      </c>
      <c r="E62" s="16">
        <v>17.78</v>
      </c>
      <c r="F62" s="16">
        <v>1046.0000000000002</v>
      </c>
      <c r="G62" s="16">
        <v>997.6</v>
      </c>
    </row>
    <row r="63" spans="3:7" x14ac:dyDescent="0.3">
      <c r="C63" s="28">
        <v>45990</v>
      </c>
      <c r="D63" s="16">
        <v>14.9</v>
      </c>
      <c r="E63" s="16">
        <v>19.59</v>
      </c>
      <c r="F63" s="16">
        <v>1060.9000000000003</v>
      </c>
      <c r="G63" s="16">
        <v>1017.19</v>
      </c>
    </row>
    <row r="64" spans="3:7" x14ac:dyDescent="0.3">
      <c r="C64" s="28">
        <v>45991</v>
      </c>
      <c r="D64" s="16">
        <v>11.9</v>
      </c>
      <c r="E64" s="16">
        <v>18.690000000000001</v>
      </c>
      <c r="F64" s="16">
        <v>1072.8000000000004</v>
      </c>
      <c r="G64" s="16">
        <v>1035.8800000000001</v>
      </c>
    </row>
    <row r="65" spans="3:7" x14ac:dyDescent="0.3">
      <c r="C65" s="28">
        <v>45992</v>
      </c>
      <c r="D65" s="16">
        <v>13.8</v>
      </c>
      <c r="E65" s="16">
        <v>21.96</v>
      </c>
      <c r="F65" s="16">
        <v>1086.6000000000004</v>
      </c>
      <c r="G65" s="16">
        <v>1057.8400000000001</v>
      </c>
    </row>
    <row r="66" spans="3:7" x14ac:dyDescent="0.3">
      <c r="C66" s="28">
        <v>45993</v>
      </c>
      <c r="D66" s="16">
        <v>23.9</v>
      </c>
      <c r="E66" s="16">
        <v>19.43</v>
      </c>
      <c r="F66" s="16">
        <v>1110.5000000000005</v>
      </c>
      <c r="G66" s="16">
        <v>1077.2700000000002</v>
      </c>
    </row>
    <row r="67" spans="3:7" x14ac:dyDescent="0.3">
      <c r="C67" s="28">
        <v>45994</v>
      </c>
      <c r="D67" s="16">
        <v>25.2</v>
      </c>
      <c r="E67" s="16">
        <v>21.33</v>
      </c>
      <c r="F67" s="16">
        <v>1135.7000000000005</v>
      </c>
      <c r="G67" s="16">
        <v>1098.6000000000001</v>
      </c>
    </row>
    <row r="68" spans="3:7" x14ac:dyDescent="0.3">
      <c r="C68" s="28">
        <v>45995</v>
      </c>
      <c r="D68" s="16">
        <v>19.3</v>
      </c>
      <c r="E68" s="16">
        <v>21.35</v>
      </c>
      <c r="F68" s="16">
        <v>1155.0000000000005</v>
      </c>
      <c r="G68" s="16">
        <v>1119.95</v>
      </c>
    </row>
    <row r="69" spans="3:7" x14ac:dyDescent="0.3">
      <c r="C69" s="28">
        <v>45996</v>
      </c>
      <c r="D69" s="16">
        <v>15.9</v>
      </c>
      <c r="E69" s="16">
        <v>17.010000000000002</v>
      </c>
      <c r="F69" s="16">
        <v>1170.9000000000005</v>
      </c>
      <c r="G69" s="16">
        <v>1136.96</v>
      </c>
    </row>
    <row r="70" spans="3:7" x14ac:dyDescent="0.3">
      <c r="C70" s="28">
        <v>45997</v>
      </c>
      <c r="D70" s="16">
        <v>18.100000000000001</v>
      </c>
      <c r="E70" s="16">
        <v>15.25</v>
      </c>
      <c r="F70" s="16">
        <v>1189.0000000000005</v>
      </c>
      <c r="G70" s="16">
        <v>1152.21</v>
      </c>
    </row>
    <row r="71" spans="3:7" x14ac:dyDescent="0.3">
      <c r="C71" s="28">
        <v>45998</v>
      </c>
      <c r="D71" s="16">
        <v>14.9</v>
      </c>
      <c r="E71" s="16">
        <v>15.08</v>
      </c>
      <c r="F71" s="16">
        <v>1203.9000000000005</v>
      </c>
      <c r="G71" s="16">
        <v>1167.29</v>
      </c>
    </row>
    <row r="72" spans="3:7" x14ac:dyDescent="0.3">
      <c r="C72" s="28">
        <v>45999</v>
      </c>
      <c r="D72" s="16">
        <v>16.899999999999999</v>
      </c>
      <c r="E72" s="16">
        <v>16.829999999999998</v>
      </c>
      <c r="F72" s="16">
        <v>1220.8000000000006</v>
      </c>
      <c r="G72" s="16">
        <v>1184.1199999999999</v>
      </c>
    </row>
    <row r="73" spans="3:7" x14ac:dyDescent="0.3">
      <c r="C73" s="28">
        <v>46000</v>
      </c>
      <c r="D73" s="16">
        <v>25.5</v>
      </c>
      <c r="E73" s="16">
        <v>14</v>
      </c>
      <c r="F73" s="16">
        <v>1246.3000000000006</v>
      </c>
      <c r="G73" s="16">
        <v>1198.1199999999999</v>
      </c>
    </row>
    <row r="74" spans="3:7" x14ac:dyDescent="0.3">
      <c r="C74" s="28">
        <v>46001</v>
      </c>
      <c r="D74" s="16">
        <v>27.7</v>
      </c>
      <c r="E74" s="16">
        <v>14.95</v>
      </c>
      <c r="F74" s="16">
        <v>1274.0000000000007</v>
      </c>
      <c r="G74" s="16">
        <v>1213.07</v>
      </c>
    </row>
    <row r="75" spans="3:7" x14ac:dyDescent="0.3">
      <c r="C75" s="28">
        <v>46002</v>
      </c>
      <c r="D75" s="16">
        <v>29.6</v>
      </c>
      <c r="E75" s="16">
        <v>19.29</v>
      </c>
      <c r="F75" s="16">
        <v>1303.6000000000006</v>
      </c>
      <c r="G75" s="16">
        <v>1232.3599999999999</v>
      </c>
    </row>
    <row r="76" spans="3:7" x14ac:dyDescent="0.3">
      <c r="C76" s="28">
        <v>46003</v>
      </c>
      <c r="D76" s="16">
        <v>29.2</v>
      </c>
      <c r="E76" s="16">
        <v>17.440000000000001</v>
      </c>
      <c r="F76" s="16">
        <v>1332.8000000000006</v>
      </c>
      <c r="G76" s="16">
        <v>1249.8</v>
      </c>
    </row>
    <row r="77" spans="3:7" x14ac:dyDescent="0.3">
      <c r="C77" s="28">
        <v>46004</v>
      </c>
      <c r="D77" s="16">
        <v>26.5</v>
      </c>
      <c r="E77" s="16">
        <v>14.34</v>
      </c>
      <c r="F77" s="16">
        <v>1359.3000000000006</v>
      </c>
      <c r="G77" s="16">
        <v>1264.1399999999999</v>
      </c>
    </row>
    <row r="78" spans="3:7" x14ac:dyDescent="0.3">
      <c r="C78" s="28">
        <v>46005</v>
      </c>
      <c r="D78" s="16">
        <v>18.3</v>
      </c>
      <c r="E78" s="16">
        <v>13.45</v>
      </c>
      <c r="F78" s="16">
        <v>1377.6000000000006</v>
      </c>
      <c r="G78" s="16">
        <v>1277.5899999999999</v>
      </c>
    </row>
    <row r="79" spans="3:7" x14ac:dyDescent="0.3">
      <c r="C79" s="28">
        <v>46006</v>
      </c>
      <c r="D79" s="16">
        <v>13</v>
      </c>
      <c r="E79" s="16">
        <v>23.12</v>
      </c>
      <c r="F79" s="16">
        <v>1390.6000000000006</v>
      </c>
      <c r="G79" s="16">
        <v>1300.7099999999998</v>
      </c>
    </row>
    <row r="80" spans="3:7" x14ac:dyDescent="0.3">
      <c r="C80" s="28">
        <v>46007</v>
      </c>
      <c r="D80" s="16">
        <v>18.399999999999999</v>
      </c>
      <c r="E80" s="16">
        <v>21.44</v>
      </c>
      <c r="F80" s="16">
        <v>1409.0000000000007</v>
      </c>
      <c r="G80" s="16">
        <v>1322.1499999999999</v>
      </c>
    </row>
    <row r="81" spans="3:7" x14ac:dyDescent="0.3">
      <c r="C81" s="28">
        <v>46008</v>
      </c>
      <c r="D81" s="16">
        <v>15.3</v>
      </c>
      <c r="E81" s="16">
        <v>16.95</v>
      </c>
      <c r="F81" s="16">
        <v>1424.3000000000006</v>
      </c>
      <c r="G81" s="16">
        <v>1339.1</v>
      </c>
    </row>
    <row r="82" spans="3:7" x14ac:dyDescent="0.3">
      <c r="C82" s="28">
        <v>46009</v>
      </c>
      <c r="D82" s="16">
        <v>20.6</v>
      </c>
      <c r="E82" s="16">
        <v>17.079999999999998</v>
      </c>
      <c r="F82" s="16">
        <v>1444.9000000000005</v>
      </c>
      <c r="G82" s="16">
        <v>1356.1799999999998</v>
      </c>
    </row>
    <row r="83" spans="3:7" x14ac:dyDescent="0.3">
      <c r="C83" s="28">
        <v>46010</v>
      </c>
      <c r="D83" s="16">
        <v>20.3</v>
      </c>
      <c r="E83" s="16">
        <v>16.68</v>
      </c>
      <c r="F83" s="16">
        <v>1465.2000000000005</v>
      </c>
      <c r="G83" s="16">
        <v>1372.86</v>
      </c>
    </row>
    <row r="84" spans="3:7" x14ac:dyDescent="0.3">
      <c r="C84" s="28">
        <v>46011</v>
      </c>
      <c r="D84" s="16">
        <v>18</v>
      </c>
      <c r="E84" s="16">
        <v>18.309999999999999</v>
      </c>
      <c r="F84" s="16">
        <v>1483.2000000000005</v>
      </c>
      <c r="G84" s="16">
        <v>1391.1699999999998</v>
      </c>
    </row>
    <row r="85" spans="3:7" x14ac:dyDescent="0.3">
      <c r="C85" s="28">
        <v>46012</v>
      </c>
      <c r="D85" s="16">
        <v>13.6</v>
      </c>
      <c r="E85" s="16">
        <v>18.57</v>
      </c>
      <c r="F85" s="16">
        <v>1496.8000000000004</v>
      </c>
      <c r="G85" s="16">
        <v>1409.7399999999998</v>
      </c>
    </row>
    <row r="86" spans="3:7" x14ac:dyDescent="0.3">
      <c r="C86" s="28">
        <v>46013</v>
      </c>
      <c r="D86" s="16">
        <v>14.8</v>
      </c>
      <c r="E86" s="16">
        <v>21.97</v>
      </c>
      <c r="F86" s="16">
        <v>1511.6000000000004</v>
      </c>
      <c r="G86" s="16">
        <v>1431.7099999999998</v>
      </c>
    </row>
    <row r="87" spans="3:7" x14ac:dyDescent="0.3">
      <c r="C87" s="28">
        <v>46014</v>
      </c>
      <c r="D87" s="16">
        <v>17.8</v>
      </c>
      <c r="E87" s="16">
        <v>19.059999999999999</v>
      </c>
      <c r="F87" s="16">
        <v>1529.4000000000003</v>
      </c>
      <c r="G87" s="16">
        <v>1450.7699999999998</v>
      </c>
    </row>
    <row r="88" spans="3:7" x14ac:dyDescent="0.3">
      <c r="C88" s="28">
        <v>46015</v>
      </c>
      <c r="D88" s="16">
        <v>14.2</v>
      </c>
      <c r="E88" s="16">
        <v>16.28</v>
      </c>
      <c r="F88" s="16">
        <v>1543.6000000000004</v>
      </c>
      <c r="G88" s="16">
        <v>1467.0499999999997</v>
      </c>
    </row>
    <row r="89" spans="3:7" x14ac:dyDescent="0.3">
      <c r="C89" s="28">
        <v>46016</v>
      </c>
      <c r="D89" s="16">
        <v>13</v>
      </c>
      <c r="E89" s="16">
        <v>14.39</v>
      </c>
      <c r="F89" s="16">
        <v>1556.6000000000004</v>
      </c>
      <c r="G89" s="16">
        <v>1481.4399999999998</v>
      </c>
    </row>
    <row r="90" spans="3:7" x14ac:dyDescent="0.3">
      <c r="C90" s="28">
        <v>46017</v>
      </c>
      <c r="D90" s="16">
        <v>18.600000000000001</v>
      </c>
      <c r="E90" s="16">
        <v>16.89</v>
      </c>
      <c r="F90" s="16">
        <v>1575.2000000000003</v>
      </c>
      <c r="G90" s="16">
        <v>1498.33</v>
      </c>
    </row>
    <row r="91" spans="3:7" x14ac:dyDescent="0.3">
      <c r="C91" s="28">
        <v>46018</v>
      </c>
      <c r="D91" s="16">
        <v>20.3</v>
      </c>
      <c r="E91" s="16">
        <v>16.53</v>
      </c>
      <c r="F91" s="16">
        <v>1595.5000000000002</v>
      </c>
      <c r="G91" s="16">
        <v>1514.86</v>
      </c>
    </row>
    <row r="92" spans="3:7" x14ac:dyDescent="0.3">
      <c r="C92" s="28">
        <v>46019</v>
      </c>
      <c r="D92" s="16">
        <v>17.100000000000001</v>
      </c>
      <c r="E92" s="16">
        <v>20.55</v>
      </c>
      <c r="F92" s="16">
        <v>1612.6000000000001</v>
      </c>
      <c r="G92" s="16">
        <v>1535.4099999999999</v>
      </c>
    </row>
    <row r="93" spans="3:7" x14ac:dyDescent="0.3">
      <c r="C93" s="28">
        <v>46020</v>
      </c>
      <c r="D93" s="16">
        <v>13.6</v>
      </c>
      <c r="E93" s="16">
        <v>22.08</v>
      </c>
      <c r="F93" s="16">
        <v>1626.2</v>
      </c>
      <c r="G93" s="16">
        <v>1557.4899999999998</v>
      </c>
    </row>
    <row r="94" spans="3:7" x14ac:dyDescent="0.3">
      <c r="C94" s="28">
        <v>46021</v>
      </c>
      <c r="D94" s="16">
        <v>14</v>
      </c>
      <c r="E94" s="16">
        <v>21.96</v>
      </c>
      <c r="F94" s="16">
        <v>1640.2</v>
      </c>
      <c r="G94" s="16">
        <v>1579.4499999999998</v>
      </c>
    </row>
    <row r="95" spans="3:7" x14ac:dyDescent="0.3">
      <c r="C95" s="28">
        <v>46022</v>
      </c>
      <c r="D95" s="16">
        <v>13.5</v>
      </c>
      <c r="E95" s="16">
        <v>21.37</v>
      </c>
      <c r="F95" s="16">
        <v>1653.7</v>
      </c>
      <c r="G95" s="16">
        <v>1600.8199999999997</v>
      </c>
    </row>
    <row r="96" spans="3:7" x14ac:dyDescent="0.3">
      <c r="C96" s="28">
        <v>46023</v>
      </c>
      <c r="D96" s="16">
        <v>17.7</v>
      </c>
      <c r="E96" s="16">
        <v>15.88</v>
      </c>
      <c r="F96" s="16">
        <v>1671.4</v>
      </c>
      <c r="G96" s="16">
        <v>1616.6999999999998</v>
      </c>
    </row>
    <row r="97" spans="3:7" x14ac:dyDescent="0.3">
      <c r="C97" s="28">
        <v>46024</v>
      </c>
      <c r="D97" s="16">
        <v>24.5</v>
      </c>
      <c r="E97" s="16">
        <v>19.04</v>
      </c>
      <c r="F97" s="16">
        <v>1695.9</v>
      </c>
      <c r="G97" s="16">
        <v>1635.7399999999998</v>
      </c>
    </row>
    <row r="98" spans="3:7" x14ac:dyDescent="0.3">
      <c r="C98" s="28">
        <v>46025</v>
      </c>
      <c r="D98" s="16">
        <v>27.3</v>
      </c>
      <c r="E98" s="16">
        <v>21.16</v>
      </c>
      <c r="F98" s="16">
        <v>1723.2</v>
      </c>
      <c r="G98" s="16">
        <v>1656.8999999999999</v>
      </c>
    </row>
    <row r="99" spans="3:7" x14ac:dyDescent="0.3">
      <c r="C99" s="28">
        <v>46026</v>
      </c>
      <c r="D99" s="16">
        <v>22.7</v>
      </c>
      <c r="E99" s="16">
        <v>24.57</v>
      </c>
      <c r="F99" s="16">
        <v>1745.9</v>
      </c>
      <c r="G99" s="16">
        <v>1681.4699999999998</v>
      </c>
    </row>
    <row r="100" spans="3:7" x14ac:dyDescent="0.3">
      <c r="C100" s="28">
        <v>46027</v>
      </c>
      <c r="D100" s="16">
        <v>19.399999999999999</v>
      </c>
      <c r="E100" s="16">
        <v>26.75</v>
      </c>
      <c r="F100" s="16">
        <v>1765.3000000000002</v>
      </c>
      <c r="G100" s="16">
        <v>1708.2199999999998</v>
      </c>
    </row>
    <row r="101" spans="3:7" x14ac:dyDescent="0.3">
      <c r="C101" s="28">
        <v>46028</v>
      </c>
      <c r="D101" s="16">
        <v>21.2</v>
      </c>
      <c r="E101" s="16">
        <v>23.8</v>
      </c>
      <c r="F101" s="16">
        <v>1786.5000000000002</v>
      </c>
      <c r="G101" s="16">
        <v>1732.0199999999998</v>
      </c>
    </row>
    <row r="102" spans="3:7" x14ac:dyDescent="0.3">
      <c r="C102" s="28">
        <v>46029</v>
      </c>
      <c r="D102" s="16">
        <v>26.1</v>
      </c>
      <c r="E102" s="16">
        <v>24.25</v>
      </c>
      <c r="F102" s="16">
        <v>1812.6000000000001</v>
      </c>
      <c r="G102" s="16">
        <v>1756.2699999999998</v>
      </c>
    </row>
    <row r="103" spans="3:7" x14ac:dyDescent="0.3">
      <c r="C103" s="28">
        <v>46030</v>
      </c>
      <c r="D103" s="16">
        <v>30.8</v>
      </c>
      <c r="E103" s="16">
        <v>27.19</v>
      </c>
      <c r="F103" s="16">
        <v>1843.4</v>
      </c>
      <c r="G103" s="16">
        <v>1783.4599999999998</v>
      </c>
    </row>
    <row r="104" spans="3:7" x14ac:dyDescent="0.3">
      <c r="C104" s="28">
        <v>46031</v>
      </c>
      <c r="D104" s="16">
        <v>29.1</v>
      </c>
      <c r="E104" s="16">
        <v>23.9</v>
      </c>
      <c r="F104" s="16">
        <v>1872.5</v>
      </c>
      <c r="G104" s="16">
        <v>1807.36</v>
      </c>
    </row>
    <row r="105" spans="3:7" x14ac:dyDescent="0.3">
      <c r="C105" s="28">
        <v>46032</v>
      </c>
      <c r="D105" s="16">
        <v>27</v>
      </c>
      <c r="E105" s="16">
        <v>20.16</v>
      </c>
      <c r="F105" s="16">
        <v>1899.5</v>
      </c>
      <c r="G105" s="16">
        <v>1827.52</v>
      </c>
    </row>
    <row r="106" spans="3:7" x14ac:dyDescent="0.3">
      <c r="C106" s="28">
        <v>46033</v>
      </c>
      <c r="D106" s="16">
        <v>24.3</v>
      </c>
      <c r="E106" s="16">
        <v>14.37</v>
      </c>
      <c r="F106" s="16">
        <v>1923.8</v>
      </c>
      <c r="G106" s="16">
        <v>1841.8899999999999</v>
      </c>
    </row>
    <row r="107" spans="3:7" x14ac:dyDescent="0.3">
      <c r="C107" s="28">
        <v>46034</v>
      </c>
      <c r="D107" s="16">
        <v>15.3</v>
      </c>
      <c r="E107" s="16">
        <v>20.51</v>
      </c>
      <c r="F107" s="16">
        <v>1939.1</v>
      </c>
      <c r="G107" s="16">
        <v>1862.3999999999999</v>
      </c>
    </row>
    <row r="108" spans="3:7" x14ac:dyDescent="0.3">
      <c r="C108" s="28">
        <v>46035</v>
      </c>
      <c r="D108" s="16">
        <v>18.7</v>
      </c>
      <c r="E108" s="16">
        <v>22.35</v>
      </c>
      <c r="F108" s="16">
        <v>1957.8</v>
      </c>
      <c r="G108" s="16">
        <v>1884.7499999999998</v>
      </c>
    </row>
    <row r="109" spans="3:7" x14ac:dyDescent="0.3">
      <c r="C109" s="28">
        <v>46036</v>
      </c>
      <c r="D109" s="16">
        <v>21.3</v>
      </c>
      <c r="E109" s="16">
        <v>21.84</v>
      </c>
      <c r="F109" s="16">
        <v>1979.1</v>
      </c>
      <c r="G109" s="16">
        <v>1906.5899999999997</v>
      </c>
    </row>
    <row r="110" spans="3:7" x14ac:dyDescent="0.3">
      <c r="C110" s="28">
        <v>46037</v>
      </c>
      <c r="D110" s="16">
        <v>19.3</v>
      </c>
      <c r="E110" s="16">
        <v>22.79</v>
      </c>
      <c r="F110" s="16">
        <v>1998.3999999999999</v>
      </c>
      <c r="G110" s="16">
        <v>1929.3799999999997</v>
      </c>
    </row>
    <row r="111" spans="3:7" x14ac:dyDescent="0.3">
      <c r="C111" s="28">
        <v>46038</v>
      </c>
      <c r="D111" s="16">
        <v>17.600000000000001</v>
      </c>
      <c r="E111" s="16">
        <v>23.65</v>
      </c>
      <c r="F111" s="16">
        <v>2015.9999999999998</v>
      </c>
      <c r="G111" s="16">
        <v>1953.0299999999997</v>
      </c>
    </row>
    <row r="112" spans="3:7" x14ac:dyDescent="0.3">
      <c r="C112" s="28">
        <v>46039</v>
      </c>
      <c r="D112" s="16">
        <v>17.5</v>
      </c>
      <c r="E112" s="16">
        <v>23.41</v>
      </c>
      <c r="F112" s="16">
        <v>2033.4999999999998</v>
      </c>
      <c r="G112" s="16">
        <v>1976.4399999999998</v>
      </c>
    </row>
    <row r="113" spans="3:7" x14ac:dyDescent="0.3">
      <c r="C113" s="28">
        <v>46040</v>
      </c>
      <c r="D113" s="16">
        <v>15.9</v>
      </c>
      <c r="E113" s="16">
        <v>20.079999999999998</v>
      </c>
      <c r="F113" s="16">
        <v>2049.3999999999996</v>
      </c>
      <c r="G113" s="16">
        <v>1996.5199999999998</v>
      </c>
    </row>
    <row r="114" spans="3:7" x14ac:dyDescent="0.3">
      <c r="C114" s="28">
        <v>46041</v>
      </c>
      <c r="D114" s="16">
        <v>20</v>
      </c>
      <c r="E114" s="16">
        <v>23.61</v>
      </c>
      <c r="F114" s="16">
        <v>2069.3999999999996</v>
      </c>
      <c r="G114" s="16">
        <v>2020.1299999999997</v>
      </c>
    </row>
    <row r="115" spans="3:7" x14ac:dyDescent="0.3">
      <c r="C115" s="28">
        <v>46042</v>
      </c>
      <c r="D115" s="16">
        <v>24.8</v>
      </c>
      <c r="E115" s="16">
        <v>19.579999999999998</v>
      </c>
      <c r="F115" s="16">
        <v>2094.1999999999998</v>
      </c>
      <c r="G115" s="16">
        <v>2039.7099999999996</v>
      </c>
    </row>
    <row r="116" spans="3:7" x14ac:dyDescent="0.3">
      <c r="C116" s="28">
        <v>46043</v>
      </c>
      <c r="D116" s="16">
        <v>25.2</v>
      </c>
      <c r="E116" s="16">
        <v>22.24</v>
      </c>
      <c r="F116" s="16">
        <v>2119.3999999999996</v>
      </c>
      <c r="G116" s="16">
        <v>2061.9499999999994</v>
      </c>
    </row>
    <row r="117" spans="3:7" x14ac:dyDescent="0.3">
      <c r="C117" s="28">
        <v>46044</v>
      </c>
      <c r="D117" s="16">
        <v>25.6</v>
      </c>
      <c r="E117" s="16">
        <v>25.92</v>
      </c>
      <c r="F117" s="16">
        <v>2144.9999999999995</v>
      </c>
      <c r="G117" s="16">
        <v>2087.8699999999994</v>
      </c>
    </row>
    <row r="118" spans="3:7" x14ac:dyDescent="0.3">
      <c r="C118" s="28">
        <v>46045</v>
      </c>
      <c r="D118" s="16">
        <v>18</v>
      </c>
      <c r="E118" s="16">
        <v>18.87</v>
      </c>
      <c r="F118" s="16">
        <v>2162.9999999999995</v>
      </c>
      <c r="G118" s="16">
        <v>2106.7399999999993</v>
      </c>
    </row>
    <row r="119" spans="3:7" x14ac:dyDescent="0.3">
      <c r="C119" s="28">
        <v>46046</v>
      </c>
      <c r="D119" s="16">
        <v>18.8</v>
      </c>
      <c r="E119" s="16">
        <v>16.64</v>
      </c>
      <c r="F119" s="16">
        <v>2181.7999999999997</v>
      </c>
      <c r="G119" s="16">
        <v>2123.3799999999992</v>
      </c>
    </row>
    <row r="120" spans="3:7" x14ac:dyDescent="0.3">
      <c r="C120" s="28">
        <v>46047</v>
      </c>
      <c r="D120" s="16">
        <v>19</v>
      </c>
      <c r="E120" s="16">
        <v>19.45</v>
      </c>
      <c r="F120" s="16">
        <v>2200.7999999999997</v>
      </c>
      <c r="G120" s="16">
        <v>2142.829999999999</v>
      </c>
    </row>
    <row r="121" spans="3:7" x14ac:dyDescent="0.3">
      <c r="C121" s="28">
        <v>46048</v>
      </c>
      <c r="D121" s="16">
        <v>16.2</v>
      </c>
      <c r="E121" s="16">
        <v>21.75</v>
      </c>
      <c r="F121" s="16">
        <v>2216.9999999999995</v>
      </c>
      <c r="G121" s="16">
        <v>2164.579999999999</v>
      </c>
    </row>
    <row r="122" spans="3:7" x14ac:dyDescent="0.3">
      <c r="C122" s="28">
        <v>46049</v>
      </c>
      <c r="D122" s="16">
        <v>22.7</v>
      </c>
      <c r="E122" s="16">
        <v>18.64</v>
      </c>
      <c r="F122" s="16">
        <v>2239.6999999999994</v>
      </c>
      <c r="G122" s="16">
        <v>2183.2199999999989</v>
      </c>
    </row>
    <row r="123" spans="3:7" x14ac:dyDescent="0.3">
      <c r="C123" s="28">
        <v>46050</v>
      </c>
      <c r="D123" s="16">
        <v>21.3</v>
      </c>
      <c r="E123" s="16">
        <v>20.13</v>
      </c>
      <c r="F123" s="16">
        <v>2260.9999999999995</v>
      </c>
      <c r="G123" s="16">
        <v>2203.349999999999</v>
      </c>
    </row>
    <row r="124" spans="3:7" x14ac:dyDescent="0.3">
      <c r="C124" s="28">
        <v>46051</v>
      </c>
      <c r="D124" s="16">
        <v>21.4</v>
      </c>
      <c r="E124" s="16">
        <v>20.04</v>
      </c>
      <c r="F124" s="16">
        <v>2282.3999999999996</v>
      </c>
      <c r="G124" s="16">
        <v>2223.389999999999</v>
      </c>
    </row>
    <row r="125" spans="3:7" x14ac:dyDescent="0.3">
      <c r="C125" s="28">
        <v>46052</v>
      </c>
      <c r="D125" s="16">
        <v>22.5</v>
      </c>
      <c r="E125" s="16">
        <v>20.69</v>
      </c>
      <c r="F125" s="16">
        <v>2304.8999999999996</v>
      </c>
      <c r="G125" s="16">
        <v>2244.079999999999</v>
      </c>
    </row>
    <row r="126" spans="3:7" x14ac:dyDescent="0.3">
      <c r="C126" s="28">
        <v>46053</v>
      </c>
      <c r="D126" s="16">
        <v>21.9</v>
      </c>
      <c r="E126" s="16">
        <v>21.56</v>
      </c>
      <c r="F126" s="16">
        <v>2326.7999999999997</v>
      </c>
      <c r="G126" s="16">
        <v>2265.639999999999</v>
      </c>
    </row>
    <row r="127" spans="3:7" x14ac:dyDescent="0.3">
      <c r="C127" s="28">
        <v>46054</v>
      </c>
      <c r="D127" s="16">
        <v>14.9</v>
      </c>
      <c r="E127" s="16">
        <v>19.73</v>
      </c>
      <c r="F127" s="16">
        <v>2341.6999999999998</v>
      </c>
      <c r="G127" s="16">
        <v>2285.369999999999</v>
      </c>
    </row>
    <row r="128" spans="3:7" x14ac:dyDescent="0.3">
      <c r="C128" s="28">
        <v>46055</v>
      </c>
      <c r="D128" s="16">
        <v>17.8</v>
      </c>
      <c r="E128" s="16">
        <v>16.54</v>
      </c>
      <c r="F128" s="16">
        <v>2359.5</v>
      </c>
      <c r="G128" s="16">
        <v>2301.9099999999989</v>
      </c>
    </row>
    <row r="129" spans="3:7" x14ac:dyDescent="0.3">
      <c r="C129" s="28">
        <v>46056</v>
      </c>
      <c r="D129" s="16">
        <v>14.7</v>
      </c>
      <c r="E129" s="16">
        <v>17.850000000000001</v>
      </c>
      <c r="F129" s="16">
        <v>2374.1999999999998</v>
      </c>
      <c r="G129" s="16">
        <v>2319.7599999999989</v>
      </c>
    </row>
    <row r="130" spans="3:7" x14ac:dyDescent="0.3">
      <c r="C130" s="28">
        <v>46057</v>
      </c>
      <c r="D130" s="16">
        <v>15.9</v>
      </c>
      <c r="E130" s="16">
        <v>18.190000000000001</v>
      </c>
      <c r="F130" s="16">
        <v>2390.1</v>
      </c>
      <c r="G130" s="16">
        <v>2337.9499999999989</v>
      </c>
    </row>
    <row r="131" spans="3:7" x14ac:dyDescent="0.3">
      <c r="C131" s="28">
        <v>46058</v>
      </c>
      <c r="D131" s="16">
        <v>21.3</v>
      </c>
      <c r="E131" s="16">
        <v>18.309999999999999</v>
      </c>
      <c r="F131" s="16">
        <v>2411.4</v>
      </c>
      <c r="G131" s="16">
        <v>2356.2599999999989</v>
      </c>
    </row>
    <row r="132" spans="3:7" x14ac:dyDescent="0.3">
      <c r="C132" s="28">
        <v>46059</v>
      </c>
      <c r="D132" s="16">
        <v>20.100000000000001</v>
      </c>
      <c r="E132" s="16">
        <v>19.829999999999998</v>
      </c>
      <c r="F132" s="16">
        <v>2431.5</v>
      </c>
      <c r="G132" s="16">
        <v>2376.0899999999988</v>
      </c>
    </row>
    <row r="133" spans="3:7" x14ac:dyDescent="0.3">
      <c r="C133" s="28">
        <v>46060</v>
      </c>
      <c r="D133" s="16">
        <v>21.9</v>
      </c>
      <c r="E133" s="16">
        <v>22.2</v>
      </c>
      <c r="F133" s="16">
        <v>2453.4</v>
      </c>
      <c r="G133" s="16">
        <v>2398.2899999999986</v>
      </c>
    </row>
    <row r="134" spans="3:7" x14ac:dyDescent="0.3">
      <c r="C134" s="28">
        <v>46061</v>
      </c>
      <c r="D134" s="16">
        <v>22.2</v>
      </c>
      <c r="E134" s="16">
        <v>22.23</v>
      </c>
      <c r="F134" s="16">
        <v>2475.6</v>
      </c>
      <c r="G134" s="16">
        <v>2420.5199999999986</v>
      </c>
    </row>
    <row r="135" spans="3:7" x14ac:dyDescent="0.3">
      <c r="C135" s="28">
        <v>46062</v>
      </c>
      <c r="D135" s="16">
        <v>19</v>
      </c>
      <c r="E135" s="16">
        <v>21.63</v>
      </c>
      <c r="F135" s="16">
        <v>2494.6</v>
      </c>
      <c r="G135" s="16">
        <v>2442.1499999999987</v>
      </c>
    </row>
    <row r="136" spans="3:7" x14ac:dyDescent="0.3">
      <c r="C136" s="28">
        <v>46063</v>
      </c>
      <c r="D136" s="16">
        <v>21.6</v>
      </c>
      <c r="E136" s="16">
        <v>21.76</v>
      </c>
      <c r="F136" s="16">
        <v>2516.1999999999998</v>
      </c>
      <c r="G136" s="16">
        <v>2463.9099999999989</v>
      </c>
    </row>
    <row r="137" spans="3:7" x14ac:dyDescent="0.3">
      <c r="C137" s="28">
        <v>46064</v>
      </c>
      <c r="D137" s="16">
        <v>20</v>
      </c>
      <c r="E137" s="16">
        <v>20.03</v>
      </c>
      <c r="F137" s="16">
        <v>2536.1999999999998</v>
      </c>
      <c r="G137" s="16">
        <v>2483.9399999999991</v>
      </c>
    </row>
    <row r="138" spans="3:7" x14ac:dyDescent="0.3">
      <c r="C138" s="28">
        <v>46065</v>
      </c>
      <c r="D138" s="16">
        <v>19.5</v>
      </c>
      <c r="E138" s="16">
        <v>18.739999999999998</v>
      </c>
      <c r="F138" s="16">
        <v>2555.6999999999998</v>
      </c>
      <c r="G138" s="16">
        <v>2502.6799999999989</v>
      </c>
    </row>
    <row r="139" spans="3:7" x14ac:dyDescent="0.3">
      <c r="C139" s="28">
        <v>46066</v>
      </c>
      <c r="D139" s="16">
        <v>20.5</v>
      </c>
      <c r="E139" s="16">
        <v>20.98</v>
      </c>
      <c r="F139" s="16">
        <v>2576.1999999999998</v>
      </c>
      <c r="G139" s="16">
        <v>2523.6599999999989</v>
      </c>
    </row>
    <row r="140" spans="3:7" x14ac:dyDescent="0.3">
      <c r="C140" s="28">
        <v>46067</v>
      </c>
      <c r="D140" s="16">
        <v>21.1</v>
      </c>
      <c r="E140" s="16">
        <v>19.54</v>
      </c>
      <c r="F140" s="16">
        <v>2597.2999999999997</v>
      </c>
      <c r="G140" s="16">
        <v>2543.1999999999989</v>
      </c>
    </row>
    <row r="141" spans="3:7" x14ac:dyDescent="0.3">
      <c r="C141" s="28">
        <v>46068</v>
      </c>
      <c r="D141" s="16">
        <v>17.100000000000001</v>
      </c>
      <c r="E141" s="16">
        <v>15.67</v>
      </c>
      <c r="F141" s="16">
        <v>2614.3999999999996</v>
      </c>
      <c r="G141" s="16">
        <v>2558.869999999999</v>
      </c>
    </row>
    <row r="142" spans="3:7" x14ac:dyDescent="0.3">
      <c r="C142" s="28">
        <v>46069</v>
      </c>
      <c r="D142" s="16">
        <v>15</v>
      </c>
      <c r="E142" s="16">
        <v>19.27</v>
      </c>
      <c r="F142" s="16">
        <v>2629.3999999999996</v>
      </c>
      <c r="G142" s="16">
        <v>2578.139999999999</v>
      </c>
    </row>
    <row r="143" spans="3:7" x14ac:dyDescent="0.3">
      <c r="C143" s="28">
        <v>46070</v>
      </c>
      <c r="D143" s="16">
        <v>17.899999999999999</v>
      </c>
      <c r="E143" s="16">
        <v>20.7</v>
      </c>
      <c r="F143" s="16">
        <v>2647.2999999999997</v>
      </c>
      <c r="G143" s="16">
        <v>2598.8399999999988</v>
      </c>
    </row>
    <row r="144" spans="3:7" x14ac:dyDescent="0.3">
      <c r="C144" s="28">
        <v>46071</v>
      </c>
      <c r="D144" s="16">
        <v>16.3</v>
      </c>
      <c r="E144" s="16">
        <v>21.97</v>
      </c>
      <c r="F144" s="16">
        <v>2663.6</v>
      </c>
      <c r="G144" s="16">
        <v>2620.8099999999986</v>
      </c>
    </row>
    <row r="145" spans="3:7" x14ac:dyDescent="0.3">
      <c r="C145" s="28">
        <v>46072</v>
      </c>
      <c r="D145" s="16">
        <v>16.100000000000001</v>
      </c>
      <c r="E145" s="16">
        <v>19.93</v>
      </c>
      <c r="F145" s="16">
        <v>2679.7</v>
      </c>
      <c r="G145" s="16">
        <v>2640.7399999999984</v>
      </c>
    </row>
    <row r="146" spans="3:7" x14ac:dyDescent="0.3">
      <c r="C146" s="28">
        <v>46073</v>
      </c>
      <c r="D146" s="16">
        <v>14</v>
      </c>
      <c r="E146" s="16">
        <v>15.39</v>
      </c>
      <c r="F146" s="16">
        <v>2693.7</v>
      </c>
      <c r="G146" s="16">
        <v>2656.1299999999983</v>
      </c>
    </row>
    <row r="147" spans="3:7" x14ac:dyDescent="0.3">
      <c r="C147" s="28">
        <v>46074</v>
      </c>
      <c r="D147" s="16">
        <v>13.9</v>
      </c>
      <c r="E147" s="16">
        <v>14.18</v>
      </c>
      <c r="F147" s="16">
        <v>2707.6</v>
      </c>
      <c r="G147" s="16">
        <v>2670.3099999999981</v>
      </c>
    </row>
    <row r="148" spans="3:7" x14ac:dyDescent="0.3">
      <c r="C148" s="28">
        <v>46075</v>
      </c>
      <c r="D148" s="16">
        <v>12.9</v>
      </c>
      <c r="E148" s="16">
        <v>12.45</v>
      </c>
      <c r="F148" s="16">
        <v>2720.5</v>
      </c>
      <c r="G148" s="16">
        <v>2682.7599999999979</v>
      </c>
    </row>
    <row r="149" spans="3:7" x14ac:dyDescent="0.3">
      <c r="C149" s="28">
        <v>46076</v>
      </c>
      <c r="D149" s="16">
        <v>12.8</v>
      </c>
      <c r="E149" s="16">
        <v>16.54</v>
      </c>
      <c r="F149" s="16">
        <v>2733.3</v>
      </c>
      <c r="G149" s="16">
        <v>2699.2999999999979</v>
      </c>
    </row>
    <row r="150" spans="3:7" x14ac:dyDescent="0.3">
      <c r="C150" s="28">
        <v>46077</v>
      </c>
      <c r="D150" s="16">
        <v>14.3</v>
      </c>
      <c r="E150" s="16">
        <v>15.44</v>
      </c>
      <c r="F150" s="16">
        <v>2747.6000000000004</v>
      </c>
      <c r="G150" s="16">
        <v>2714.739999999998</v>
      </c>
    </row>
    <row r="151" spans="3:7" x14ac:dyDescent="0.3">
      <c r="C151" s="28">
        <v>46078</v>
      </c>
      <c r="D151" s="16">
        <v>18.7</v>
      </c>
      <c r="E151" s="16">
        <v>18.05</v>
      </c>
      <c r="F151" s="16">
        <v>2766.3</v>
      </c>
      <c r="G151" s="16">
        <v>2732.7899999999981</v>
      </c>
    </row>
    <row r="152" spans="3:7" x14ac:dyDescent="0.3">
      <c r="C152" s="28">
        <v>46079</v>
      </c>
      <c r="D152" s="16">
        <v>18.7</v>
      </c>
      <c r="E152" s="16">
        <v>16.57</v>
      </c>
      <c r="F152" s="16">
        <v>2785</v>
      </c>
      <c r="G152" s="16">
        <v>2749.3599999999983</v>
      </c>
    </row>
    <row r="153" spans="3:7" x14ac:dyDescent="0.3">
      <c r="C153" s="28">
        <v>46080</v>
      </c>
      <c r="D153" s="16">
        <v>22.5</v>
      </c>
      <c r="E153" s="16">
        <v>20.04</v>
      </c>
      <c r="F153" s="16">
        <v>2807.5</v>
      </c>
      <c r="G153" s="16">
        <v>2769.3999999999983</v>
      </c>
    </row>
    <row r="154" spans="3:7" x14ac:dyDescent="0.3">
      <c r="C154" s="28">
        <v>46081</v>
      </c>
      <c r="D154" s="16">
        <v>20</v>
      </c>
      <c r="E154" s="16">
        <v>16.36</v>
      </c>
      <c r="F154" s="16">
        <v>2827.5</v>
      </c>
      <c r="G154" s="16">
        <v>2785.7599999999984</v>
      </c>
    </row>
    <row r="155" spans="3:7" x14ac:dyDescent="0.3">
      <c r="C155" s="28">
        <v>46082</v>
      </c>
      <c r="D155" s="16">
        <v>21.1</v>
      </c>
      <c r="E155" s="16">
        <v>13.03</v>
      </c>
      <c r="F155" s="16">
        <v>2848.6</v>
      </c>
      <c r="G155" s="16">
        <v>2798.7899999999986</v>
      </c>
    </row>
    <row r="156" spans="3:7" x14ac:dyDescent="0.3">
      <c r="C156" s="28">
        <v>46083</v>
      </c>
      <c r="D156" s="16">
        <v>17.100000000000001</v>
      </c>
      <c r="E156" s="16">
        <v>17.260000000000002</v>
      </c>
      <c r="F156" s="16">
        <v>2865.7</v>
      </c>
      <c r="G156" s="16">
        <v>2816.0499999999988</v>
      </c>
    </row>
    <row r="157" spans="3:7" x14ac:dyDescent="0.3">
      <c r="C157" s="28">
        <v>46084</v>
      </c>
      <c r="D157" s="16">
        <v>21.4</v>
      </c>
      <c r="E157" s="16">
        <v>20.149999999999999</v>
      </c>
      <c r="F157" s="16">
        <v>2887.1</v>
      </c>
      <c r="G157" s="16">
        <v>2836.1999999999989</v>
      </c>
    </row>
    <row r="158" spans="3:7" x14ac:dyDescent="0.3">
      <c r="C158" s="28">
        <v>46085</v>
      </c>
      <c r="D158" s="16">
        <v>16.7</v>
      </c>
      <c r="E158" s="16">
        <v>17.829999999999998</v>
      </c>
      <c r="F158" s="16">
        <v>2903.7999999999997</v>
      </c>
      <c r="G158" s="16">
        <v>2854.0299999999988</v>
      </c>
    </row>
    <row r="159" spans="3:7" x14ac:dyDescent="0.3">
      <c r="C159" s="28">
        <v>46086</v>
      </c>
      <c r="D159" s="16">
        <v>14</v>
      </c>
      <c r="E159" s="16">
        <v>19.809999999999999</v>
      </c>
      <c r="F159" s="16">
        <v>2917.7999999999997</v>
      </c>
      <c r="G159" s="16">
        <v>2873.8399999999988</v>
      </c>
    </row>
    <row r="160" spans="3:7" x14ac:dyDescent="0.3">
      <c r="C160" s="28">
        <v>46087</v>
      </c>
      <c r="D160" s="16">
        <v>17.399999999999999</v>
      </c>
      <c r="E160" s="16">
        <v>19.37</v>
      </c>
      <c r="F160" s="16">
        <v>2935.2</v>
      </c>
      <c r="G160" s="16">
        <v>2893.2099999999987</v>
      </c>
    </row>
    <row r="161" spans="3:7" x14ac:dyDescent="0.3">
      <c r="C161" s="28">
        <v>46088</v>
      </c>
      <c r="D161" s="16">
        <v>19.5</v>
      </c>
      <c r="E161" s="16">
        <v>14.8</v>
      </c>
      <c r="F161" s="16">
        <v>2954.7</v>
      </c>
      <c r="G161" s="16">
        <v>2908.0099999999989</v>
      </c>
    </row>
    <row r="162" spans="3:7" x14ac:dyDescent="0.3">
      <c r="C162" s="28">
        <v>46089</v>
      </c>
      <c r="D162" s="16">
        <v>15.4</v>
      </c>
      <c r="E162" s="16">
        <v>15.89</v>
      </c>
      <c r="F162" s="16">
        <v>2970.1</v>
      </c>
      <c r="G162" s="16">
        <v>2923.8999999999987</v>
      </c>
    </row>
    <row r="163" spans="3:7" x14ac:dyDescent="0.3">
      <c r="C163" s="28">
        <v>46090</v>
      </c>
      <c r="D163" s="16">
        <v>15.7</v>
      </c>
      <c r="E163" s="16">
        <v>18.59</v>
      </c>
      <c r="F163" s="16">
        <v>2985.7999999999997</v>
      </c>
      <c r="G163" s="16">
        <v>2942.4899999999989</v>
      </c>
    </row>
    <row r="164" spans="3:7" x14ac:dyDescent="0.3">
      <c r="C164" s="28">
        <v>46091</v>
      </c>
      <c r="D164" s="16">
        <v>16.2</v>
      </c>
      <c r="E164" s="16">
        <v>14.87</v>
      </c>
      <c r="F164" s="16">
        <v>3001.9999999999995</v>
      </c>
      <c r="G164" s="16">
        <v>2957.3599999999988</v>
      </c>
    </row>
    <row r="165" spans="3:7" x14ac:dyDescent="0.3">
      <c r="C165" s="28">
        <v>46092</v>
      </c>
      <c r="D165" s="16">
        <v>19.7</v>
      </c>
      <c r="E165" s="16">
        <v>14.42</v>
      </c>
      <c r="F165" s="16">
        <v>3021.6999999999994</v>
      </c>
      <c r="G165" s="16">
        <v>2971.7799999999988</v>
      </c>
    </row>
    <row r="166" spans="3:7" x14ac:dyDescent="0.3">
      <c r="C166" s="28">
        <v>46093</v>
      </c>
      <c r="D166" s="16">
        <v>19.600000000000001</v>
      </c>
      <c r="E166" s="16">
        <v>15.49</v>
      </c>
      <c r="F166" s="16">
        <v>3041.2999999999993</v>
      </c>
      <c r="G166" s="16">
        <v>2987.2699999999986</v>
      </c>
    </row>
    <row r="167" spans="3:7" x14ac:dyDescent="0.3">
      <c r="C167" s="28">
        <v>46094</v>
      </c>
      <c r="D167" s="16">
        <v>23.1</v>
      </c>
      <c r="E167" s="16">
        <v>18.75</v>
      </c>
      <c r="F167" s="16">
        <v>3064.3999999999992</v>
      </c>
      <c r="G167" s="16">
        <v>3006.0199999999986</v>
      </c>
    </row>
    <row r="168" spans="3:7" x14ac:dyDescent="0.3">
      <c r="C168" s="28">
        <v>46095</v>
      </c>
      <c r="D168" s="16">
        <v>20.6</v>
      </c>
      <c r="E168" s="16">
        <v>17.18</v>
      </c>
      <c r="F168" s="16">
        <v>3084.9999999999991</v>
      </c>
      <c r="G168" s="16">
        <v>3023.1999999999985</v>
      </c>
    </row>
    <row r="169" spans="3:7" x14ac:dyDescent="0.3">
      <c r="C169" s="28">
        <v>46096</v>
      </c>
      <c r="D169" s="16">
        <v>20.100000000000001</v>
      </c>
      <c r="E169" s="16">
        <v>13.45</v>
      </c>
      <c r="F169" s="16">
        <v>3105.099999999999</v>
      </c>
      <c r="G169" s="16">
        <v>3036.6499999999983</v>
      </c>
    </row>
    <row r="170" spans="3:7" x14ac:dyDescent="0.3">
      <c r="C170" s="28">
        <v>46097</v>
      </c>
      <c r="D170" s="16">
        <v>18.2</v>
      </c>
      <c r="E170" s="16">
        <v>14.83</v>
      </c>
      <c r="F170" s="16">
        <v>3123.2999999999988</v>
      </c>
      <c r="G170" s="16">
        <v>3051.4799999999982</v>
      </c>
    </row>
    <row r="171" spans="3:7" x14ac:dyDescent="0.3">
      <c r="C171" s="28">
        <v>46098</v>
      </c>
      <c r="D171" s="16">
        <v>18.399999999999999</v>
      </c>
      <c r="E171" s="16">
        <v>14.97</v>
      </c>
      <c r="F171" s="16">
        <v>3141.6999999999989</v>
      </c>
      <c r="G171" s="16">
        <v>3066.449999999998</v>
      </c>
    </row>
    <row r="172" spans="3:7" x14ac:dyDescent="0.3">
      <c r="C172" s="28">
        <v>46099</v>
      </c>
      <c r="D172" s="16">
        <v>18.2</v>
      </c>
      <c r="E172" s="16">
        <v>18.87</v>
      </c>
      <c r="F172" s="16">
        <v>3159.8999999999987</v>
      </c>
      <c r="G172" s="16">
        <v>3085.3199999999979</v>
      </c>
    </row>
    <row r="173" spans="3:7" x14ac:dyDescent="0.3">
      <c r="C173" s="28">
        <v>46100</v>
      </c>
      <c r="D173" s="16">
        <v>18</v>
      </c>
      <c r="E173" s="16">
        <v>19.05</v>
      </c>
      <c r="F173" s="16">
        <v>3177.8999999999987</v>
      </c>
      <c r="G173" s="16">
        <v>3104.3699999999981</v>
      </c>
    </row>
    <row r="174" spans="3:7" x14ac:dyDescent="0.3">
      <c r="C174" s="28">
        <v>46101</v>
      </c>
      <c r="D174" s="16">
        <v>15.4</v>
      </c>
      <c r="E174" s="16">
        <v>20.100000000000001</v>
      </c>
      <c r="F174" s="16">
        <v>3193.2999999999988</v>
      </c>
      <c r="G174" s="16">
        <v>3124.469999999998</v>
      </c>
    </row>
    <row r="175" spans="3:7" x14ac:dyDescent="0.3">
      <c r="C175" s="28">
        <v>46102</v>
      </c>
      <c r="D175" s="16">
        <v>16</v>
      </c>
      <c r="E175" s="16">
        <v>16.95</v>
      </c>
      <c r="F175" s="16">
        <v>3209.2999999999988</v>
      </c>
      <c r="G175" s="16">
        <v>3141.4199999999978</v>
      </c>
    </row>
    <row r="176" spans="3:7" x14ac:dyDescent="0.3">
      <c r="C176" s="28">
        <v>46103</v>
      </c>
      <c r="D176" s="16">
        <v>12</v>
      </c>
      <c r="E176" s="16">
        <v>17.59</v>
      </c>
      <c r="F176" s="16">
        <v>3221.2999999999988</v>
      </c>
      <c r="G176" s="16">
        <v>3159.0099999999979</v>
      </c>
    </row>
    <row r="177" spans="3:7" x14ac:dyDescent="0.3">
      <c r="C177" s="28">
        <v>46104</v>
      </c>
      <c r="D177" s="16">
        <v>12.7</v>
      </c>
      <c r="E177" s="16">
        <v>17.09</v>
      </c>
      <c r="F177" s="16">
        <v>3233.9999999999986</v>
      </c>
      <c r="G177" s="16">
        <v>3176.0999999999981</v>
      </c>
    </row>
    <row r="178" spans="3:7" x14ac:dyDescent="0.3">
      <c r="C178" s="28">
        <v>46105</v>
      </c>
      <c r="D178" s="16">
        <v>17.3</v>
      </c>
      <c r="E178" s="16">
        <v>13.94</v>
      </c>
      <c r="F178" s="16">
        <v>3251.2999999999988</v>
      </c>
      <c r="G178" s="16">
        <v>3190.0399999999981</v>
      </c>
    </row>
    <row r="179" spans="3:7" x14ac:dyDescent="0.3">
      <c r="C179" s="28">
        <v>46106</v>
      </c>
      <c r="D179" s="16">
        <v>18.399999999999999</v>
      </c>
      <c r="E179" s="16">
        <v>15.4</v>
      </c>
      <c r="F179" s="16">
        <v>3269.6999999999989</v>
      </c>
      <c r="G179" s="16">
        <v>3205.4399999999982</v>
      </c>
    </row>
    <row r="180" spans="3:7" x14ac:dyDescent="0.3">
      <c r="C180" s="28">
        <v>46107</v>
      </c>
      <c r="D180" s="16">
        <v>16.2</v>
      </c>
      <c r="E180" s="16">
        <v>19.97</v>
      </c>
      <c r="F180" s="16">
        <v>3285.8999999999987</v>
      </c>
      <c r="G180" s="16">
        <v>3225.409999999998</v>
      </c>
    </row>
    <row r="181" spans="3:7" x14ac:dyDescent="0.3">
      <c r="C181" s="28">
        <v>46108</v>
      </c>
      <c r="D181" s="16">
        <v>13.3</v>
      </c>
      <c r="E181" s="16">
        <v>17.12</v>
      </c>
      <c r="F181" s="16">
        <v>3299.1999999999989</v>
      </c>
      <c r="G181" s="16">
        <v>3242.5299999999979</v>
      </c>
    </row>
    <row r="182" spans="3:7" x14ac:dyDescent="0.3">
      <c r="C182" s="28">
        <v>46109</v>
      </c>
      <c r="D182" s="16">
        <v>14.6</v>
      </c>
      <c r="E182" s="16">
        <v>13.3</v>
      </c>
      <c r="F182" s="16">
        <v>3313.7999999999988</v>
      </c>
      <c r="G182" s="16">
        <v>3255.8299999999981</v>
      </c>
    </row>
    <row r="183" spans="3:7" x14ac:dyDescent="0.3">
      <c r="C183" s="28">
        <v>46110</v>
      </c>
      <c r="D183" s="16">
        <v>11.9</v>
      </c>
      <c r="E183" s="16">
        <v>12.69</v>
      </c>
      <c r="F183" s="16">
        <v>3325.6999999999989</v>
      </c>
      <c r="G183" s="16">
        <v>3268.5199999999982</v>
      </c>
    </row>
    <row r="184" spans="3:7" x14ac:dyDescent="0.3">
      <c r="C184" s="28">
        <v>46111</v>
      </c>
      <c r="D184" s="16">
        <v>14.2</v>
      </c>
      <c r="E184" s="16">
        <v>16.41</v>
      </c>
      <c r="F184" s="16">
        <v>3339.8999999999987</v>
      </c>
      <c r="G184" s="16">
        <v>3284.929999999998</v>
      </c>
    </row>
    <row r="185" spans="3:7" x14ac:dyDescent="0.3">
      <c r="C185" s="28">
        <v>46112</v>
      </c>
      <c r="D185" s="16">
        <v>15.2</v>
      </c>
      <c r="E185" s="16">
        <v>17.13</v>
      </c>
      <c r="F185" s="16">
        <v>3355.0999999999985</v>
      </c>
      <c r="G185" s="16">
        <v>3302.0599999999981</v>
      </c>
    </row>
  </sheetData>
  <mergeCells count="2">
    <mergeCell ref="D2:E2"/>
    <mergeCell ref="F2:G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4E7A4-E0D9-4311-8F6F-ACEA21966AF5}">
  <dimension ref="A1:U54"/>
  <sheetViews>
    <sheetView workbookViewId="0">
      <selection activeCell="C16" sqref="C16"/>
    </sheetView>
  </sheetViews>
  <sheetFormatPr defaultRowHeight="13" x14ac:dyDescent="0.3"/>
  <cols>
    <col min="1" max="1" width="25.8984375" bestFit="1" customWidth="1"/>
  </cols>
  <sheetData>
    <row r="1" spans="1:17" x14ac:dyDescent="0.3">
      <c r="A1" s="69" t="str">
        <f>HYPERLINK("#'Contents'!A1","Content Page")</f>
        <v>Content Page</v>
      </c>
      <c r="Q1" t="s">
        <v>297</v>
      </c>
    </row>
    <row r="2" spans="1:17" x14ac:dyDescent="0.3">
      <c r="H2" t="s">
        <v>131</v>
      </c>
      <c r="Q2" t="s">
        <v>302</v>
      </c>
    </row>
    <row r="3" spans="1:17" x14ac:dyDescent="0.3">
      <c r="A3" s="88" t="s">
        <v>0</v>
      </c>
      <c r="B3" s="88" t="s">
        <v>5</v>
      </c>
      <c r="C3" s="12"/>
      <c r="D3" s="12" t="s">
        <v>20</v>
      </c>
    </row>
    <row r="4" spans="1:17" x14ac:dyDescent="0.3">
      <c r="A4" s="88" t="s">
        <v>3</v>
      </c>
      <c r="B4" s="89">
        <v>26.329124406926375</v>
      </c>
      <c r="C4" s="12"/>
      <c r="D4" s="10">
        <f t="shared" ref="D4:D9" si="0">B4/$B$10</f>
        <v>0.57930189460953241</v>
      </c>
    </row>
    <row r="5" spans="1:17" x14ac:dyDescent="0.3">
      <c r="A5" s="88" t="s">
        <v>4</v>
      </c>
      <c r="B5" s="89">
        <v>3.7058082129794001</v>
      </c>
      <c r="C5" s="12"/>
      <c r="D5" s="10">
        <f t="shared" si="0"/>
        <v>8.1536388588516084E-2</v>
      </c>
    </row>
    <row r="6" spans="1:17" x14ac:dyDescent="0.3">
      <c r="A6" s="88" t="s">
        <v>166</v>
      </c>
      <c r="B6" s="89">
        <v>8.5675598289461519</v>
      </c>
      <c r="C6" s="12"/>
      <c r="D6" s="10">
        <f t="shared" si="0"/>
        <v>0.18850621708420209</v>
      </c>
    </row>
    <row r="7" spans="1:17" x14ac:dyDescent="0.3">
      <c r="A7" s="88" t="s">
        <v>167</v>
      </c>
      <c r="B7" s="89">
        <v>3.3019774300000018</v>
      </c>
      <c r="C7" s="12"/>
      <c r="D7" s="10">
        <f t="shared" si="0"/>
        <v>7.2651173339197947E-2</v>
      </c>
    </row>
    <row r="8" spans="1:17" x14ac:dyDescent="0.3">
      <c r="A8" s="88" t="s">
        <v>165</v>
      </c>
      <c r="B8" s="89">
        <v>1.4435167400000006</v>
      </c>
      <c r="C8" s="12"/>
      <c r="D8" s="10">
        <f t="shared" si="0"/>
        <v>3.1760721300803658E-2</v>
      </c>
    </row>
    <row r="9" spans="1:17" x14ac:dyDescent="0.3">
      <c r="A9" s="88" t="s">
        <v>168</v>
      </c>
      <c r="B9" s="89">
        <v>2.1017601400000001</v>
      </c>
      <c r="C9" s="12"/>
      <c r="D9" s="10">
        <f t="shared" si="0"/>
        <v>4.6243605077747878E-2</v>
      </c>
    </row>
    <row r="10" spans="1:17" x14ac:dyDescent="0.3">
      <c r="A10" s="88" t="s">
        <v>170</v>
      </c>
      <c r="B10" s="89">
        <f>SUM(B4:B9)</f>
        <v>45.44974675885193</v>
      </c>
      <c r="C10" s="12"/>
      <c r="D10" s="12"/>
    </row>
    <row r="11" spans="1:17" x14ac:dyDescent="0.3">
      <c r="A11" s="12"/>
      <c r="B11" s="12"/>
      <c r="C11" s="12"/>
      <c r="D11" s="12"/>
    </row>
    <row r="12" spans="1:17" x14ac:dyDescent="0.3">
      <c r="A12" s="12"/>
      <c r="B12" s="12"/>
      <c r="C12" s="12"/>
      <c r="D12" s="12"/>
    </row>
    <row r="13" spans="1:17" x14ac:dyDescent="0.3">
      <c r="A13" s="88" t="s">
        <v>0</v>
      </c>
      <c r="B13" s="88" t="s">
        <v>1</v>
      </c>
      <c r="C13" s="88" t="s">
        <v>5</v>
      </c>
      <c r="D13" s="88" t="s">
        <v>2</v>
      </c>
    </row>
    <row r="14" spans="1:17" x14ac:dyDescent="0.3">
      <c r="A14" s="88" t="s">
        <v>3</v>
      </c>
      <c r="B14" s="89">
        <v>26.915271617692728</v>
      </c>
      <c r="C14" s="9">
        <v>26.329124406926375</v>
      </c>
      <c r="D14" s="10">
        <f>C14/B14-1</f>
        <v>-2.177749565718845E-2</v>
      </c>
    </row>
    <row r="15" spans="1:17" x14ac:dyDescent="0.3">
      <c r="A15" s="88" t="s">
        <v>4</v>
      </c>
      <c r="B15" s="89">
        <v>4.1180551784403443</v>
      </c>
      <c r="C15" s="9">
        <v>3.7058082129794001</v>
      </c>
      <c r="D15" s="10">
        <f t="shared" ref="D15:D20" si="1">C15/B15-1</f>
        <v>-0.10010719808205115</v>
      </c>
    </row>
    <row r="16" spans="1:17" x14ac:dyDescent="0.3">
      <c r="A16" s="88" t="s">
        <v>166</v>
      </c>
      <c r="B16" s="89">
        <v>9.2339368905729966</v>
      </c>
      <c r="C16" s="9">
        <v>8.5675598289461519</v>
      </c>
      <c r="D16" s="10">
        <f t="shared" si="1"/>
        <v>-7.2166083602667297E-2</v>
      </c>
    </row>
    <row r="17" spans="1:4" x14ac:dyDescent="0.3">
      <c r="A17" s="88" t="s">
        <v>167</v>
      </c>
      <c r="B17" s="89">
        <v>3.3519081100000001</v>
      </c>
      <c r="C17" s="9">
        <v>3.3019774300000018</v>
      </c>
      <c r="D17" s="10">
        <f t="shared" si="1"/>
        <v>-1.4896195946134783E-2</v>
      </c>
    </row>
    <row r="18" spans="1:4" x14ac:dyDescent="0.3">
      <c r="A18" s="88" t="s">
        <v>165</v>
      </c>
      <c r="B18" s="89">
        <v>0.37580014999999983</v>
      </c>
      <c r="C18" s="9">
        <v>1.4435167400000006</v>
      </c>
      <c r="D18" s="10">
        <f t="shared" si="1"/>
        <v>2.8411819154409632</v>
      </c>
    </row>
    <row r="19" spans="1:4" x14ac:dyDescent="0.3">
      <c r="A19" s="88" t="s">
        <v>168</v>
      </c>
      <c r="B19" s="89">
        <v>2.3966558899999999</v>
      </c>
      <c r="C19" s="9">
        <v>2.1017601400000001</v>
      </c>
      <c r="D19" s="10">
        <f t="shared" si="1"/>
        <v>-0.123044677056246</v>
      </c>
    </row>
    <row r="20" spans="1:4" x14ac:dyDescent="0.3">
      <c r="A20" s="88" t="s">
        <v>170</v>
      </c>
      <c r="B20" s="9">
        <f>SUM(B14:B19)</f>
        <v>46.391627836706064</v>
      </c>
      <c r="C20" s="9">
        <f>SUM(C14:C19)</f>
        <v>45.44974675885193</v>
      </c>
      <c r="D20" s="10">
        <f t="shared" si="1"/>
        <v>-2.030282449172649E-2</v>
      </c>
    </row>
    <row r="48" spans="18:19" x14ac:dyDescent="0.3">
      <c r="R48" t="s">
        <v>0</v>
      </c>
      <c r="S48" t="s">
        <v>5</v>
      </c>
    </row>
    <row r="49" spans="18:21" x14ac:dyDescent="0.3">
      <c r="R49" t="s">
        <v>3</v>
      </c>
      <c r="S49" s="5">
        <f t="shared" ref="S49:S54" si="2">_xlfn.XLOOKUP(R49,$A$4:$A$9,$B$4:$B$9)</f>
        <v>26.329124406926375</v>
      </c>
      <c r="U49" s="5" t="s">
        <v>79</v>
      </c>
    </row>
    <row r="50" spans="18:21" x14ac:dyDescent="0.3">
      <c r="R50" t="s">
        <v>166</v>
      </c>
      <c r="S50" s="5">
        <f t="shared" si="2"/>
        <v>8.5675598289461519</v>
      </c>
      <c r="U50" s="5" t="s">
        <v>80</v>
      </c>
    </row>
    <row r="51" spans="18:21" x14ac:dyDescent="0.3">
      <c r="R51" t="s">
        <v>4</v>
      </c>
      <c r="S51" s="5">
        <f t="shared" si="2"/>
        <v>3.7058082129794001</v>
      </c>
      <c r="U51" s="5" t="s">
        <v>81</v>
      </c>
    </row>
    <row r="52" spans="18:21" x14ac:dyDescent="0.3">
      <c r="R52" t="s">
        <v>167</v>
      </c>
      <c r="S52" s="5">
        <f t="shared" si="2"/>
        <v>3.3019774300000018</v>
      </c>
      <c r="U52" s="5" t="s">
        <v>84</v>
      </c>
    </row>
    <row r="53" spans="18:21" x14ac:dyDescent="0.3">
      <c r="R53" t="s">
        <v>165</v>
      </c>
      <c r="S53" s="5">
        <f t="shared" si="2"/>
        <v>1.4435167400000006</v>
      </c>
      <c r="U53" s="5" t="s">
        <v>82</v>
      </c>
    </row>
    <row r="54" spans="18:21" x14ac:dyDescent="0.3">
      <c r="R54" t="s">
        <v>168</v>
      </c>
      <c r="S54" s="5">
        <f t="shared" si="2"/>
        <v>2.1017601400000001</v>
      </c>
      <c r="U54" s="5" t="s">
        <v>83</v>
      </c>
    </row>
  </sheetData>
  <sortState xmlns:xlrd2="http://schemas.microsoft.com/office/spreadsheetml/2017/richdata2" ref="R49:S54">
    <sortCondition descending="1" ref="S49:S54"/>
  </sortState>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A5FDB-2620-409F-B859-29389BDCCADE}">
  <dimension ref="A1:AG185"/>
  <sheetViews>
    <sheetView workbookViewId="0">
      <selection activeCell="I2" sqref="I2"/>
    </sheetView>
  </sheetViews>
  <sheetFormatPr defaultColWidth="8.8984375" defaultRowHeight="14" x14ac:dyDescent="0.3"/>
  <cols>
    <col min="1" max="9" width="8.8984375" style="3"/>
    <col min="10" max="10" width="30.8984375" style="3" bestFit="1" customWidth="1"/>
    <col min="11" max="16384" width="8.8984375" style="3"/>
  </cols>
  <sheetData>
    <row r="1" spans="1:33" x14ac:dyDescent="0.3">
      <c r="A1" s="69" t="str">
        <f>HYPERLINK("#'Contents'!A1","Content Page")</f>
        <v>Content Page</v>
      </c>
    </row>
    <row r="2" spans="1:33" x14ac:dyDescent="0.3">
      <c r="D2" s="136" t="s">
        <v>28</v>
      </c>
      <c r="E2" s="136"/>
      <c r="F2" s="136" t="s">
        <v>296</v>
      </c>
      <c r="G2" s="136"/>
      <c r="O2" s="29"/>
      <c r="P2" s="29"/>
      <c r="Q2" s="29"/>
      <c r="R2" s="29"/>
      <c r="S2" s="29"/>
      <c r="T2" s="29"/>
      <c r="U2" s="29"/>
      <c r="V2" s="29"/>
      <c r="W2" s="29"/>
      <c r="X2" s="29"/>
      <c r="Y2" s="29"/>
      <c r="Z2" s="29"/>
      <c r="AA2" s="29"/>
      <c r="AB2" s="29"/>
      <c r="AC2" s="29"/>
      <c r="AD2" s="29"/>
      <c r="AE2" s="29"/>
      <c r="AF2" s="29"/>
      <c r="AG2" s="29"/>
    </row>
    <row r="3" spans="1:33" x14ac:dyDescent="0.3">
      <c r="C3" s="13" t="s">
        <v>6</v>
      </c>
      <c r="D3" s="7" t="s">
        <v>1</v>
      </c>
      <c r="E3" s="7" t="s">
        <v>5</v>
      </c>
      <c r="F3" s="7" t="s">
        <v>210</v>
      </c>
      <c r="G3" s="7" t="s">
        <v>211</v>
      </c>
      <c r="O3" s="29"/>
      <c r="P3" s="29"/>
      <c r="Q3" s="29"/>
      <c r="R3" s="29"/>
      <c r="S3" s="29"/>
      <c r="T3" s="29"/>
      <c r="U3" s="29"/>
      <c r="V3" s="29"/>
      <c r="W3" s="29"/>
      <c r="X3" s="29"/>
      <c r="Y3" s="29"/>
      <c r="Z3" s="29"/>
      <c r="AA3" s="29"/>
      <c r="AB3" s="29"/>
      <c r="AC3" s="29"/>
      <c r="AD3" s="29"/>
      <c r="AE3" s="29"/>
      <c r="AF3" s="29"/>
      <c r="AG3" s="29"/>
    </row>
    <row r="4" spans="1:33" x14ac:dyDescent="0.3">
      <c r="C4" s="27">
        <v>45931.25</v>
      </c>
      <c r="D4" s="4">
        <v>19.8</v>
      </c>
      <c r="E4" s="4">
        <v>7.0000000000000007E-2</v>
      </c>
      <c r="F4" s="4">
        <v>19.8</v>
      </c>
      <c r="G4" s="4">
        <v>7.0000000000000007E-2</v>
      </c>
      <c r="O4" s="29"/>
      <c r="P4" s="29"/>
      <c r="Q4" s="29"/>
      <c r="R4" s="29"/>
      <c r="S4" s="29"/>
      <c r="T4" s="29"/>
      <c r="U4" s="29"/>
      <c r="V4" s="29"/>
      <c r="W4" s="29"/>
      <c r="X4" s="29"/>
      <c r="Y4" s="29"/>
      <c r="Z4" s="29"/>
      <c r="AA4" s="29"/>
      <c r="AB4" s="29"/>
      <c r="AC4" s="29"/>
      <c r="AD4" s="29"/>
      <c r="AE4" s="29"/>
      <c r="AF4" s="29"/>
      <c r="AG4" s="29"/>
    </row>
    <row r="5" spans="1:33" x14ac:dyDescent="0.3">
      <c r="C5" s="27">
        <v>45932</v>
      </c>
      <c r="D5" s="4">
        <v>15.9</v>
      </c>
      <c r="E5" s="4">
        <v>0</v>
      </c>
      <c r="F5" s="4">
        <v>35.700000000000003</v>
      </c>
      <c r="G5" s="4">
        <v>7.0000000000000007E-2</v>
      </c>
      <c r="O5" s="29"/>
      <c r="P5" s="29"/>
      <c r="Q5" s="29"/>
      <c r="R5" s="29"/>
      <c r="S5" s="29"/>
      <c r="T5" s="29"/>
      <c r="U5" s="29"/>
      <c r="V5" s="29"/>
      <c r="W5" s="29"/>
      <c r="X5" s="29"/>
      <c r="Y5" s="29"/>
      <c r="Z5" s="29"/>
      <c r="AA5" s="29"/>
      <c r="AB5" s="29"/>
      <c r="AC5" s="29"/>
      <c r="AD5" s="29"/>
      <c r="AE5" s="29"/>
      <c r="AF5" s="29"/>
      <c r="AG5" s="29"/>
    </row>
    <row r="6" spans="1:33" x14ac:dyDescent="0.3">
      <c r="C6" s="27">
        <v>45933</v>
      </c>
      <c r="D6" s="4">
        <v>11.9</v>
      </c>
      <c r="E6" s="4">
        <v>0</v>
      </c>
      <c r="F6" s="4">
        <v>47.6</v>
      </c>
      <c r="G6" s="4">
        <v>7.0000000000000007E-2</v>
      </c>
      <c r="J6" s="3" t="s">
        <v>148</v>
      </c>
      <c r="O6" s="29"/>
      <c r="P6" s="29"/>
      <c r="Q6" s="29"/>
      <c r="R6" s="29"/>
      <c r="S6" s="29"/>
      <c r="T6" s="29"/>
      <c r="U6" s="29"/>
      <c r="V6" s="29"/>
      <c r="W6" s="29"/>
      <c r="X6" s="29"/>
      <c r="Y6" s="29"/>
      <c r="Z6" s="29"/>
      <c r="AA6" s="29"/>
      <c r="AB6" s="29"/>
      <c r="AC6" s="29"/>
      <c r="AD6" s="29"/>
      <c r="AE6" s="29"/>
      <c r="AF6" s="29"/>
      <c r="AG6" s="29"/>
    </row>
    <row r="7" spans="1:33" x14ac:dyDescent="0.3">
      <c r="C7" s="27">
        <v>45934</v>
      </c>
      <c r="D7" s="4">
        <v>16.100000000000001</v>
      </c>
      <c r="E7" s="4">
        <v>0</v>
      </c>
      <c r="F7" s="4">
        <v>63.7</v>
      </c>
      <c r="G7" s="4">
        <v>7.0000000000000007E-2</v>
      </c>
      <c r="O7" s="29"/>
      <c r="P7" s="29"/>
      <c r="Q7" s="29"/>
      <c r="R7" s="29"/>
      <c r="S7" s="29"/>
      <c r="T7" s="29"/>
      <c r="U7" s="29"/>
      <c r="V7" s="29"/>
      <c r="W7" s="29"/>
      <c r="X7" s="29"/>
      <c r="Y7" s="29"/>
      <c r="Z7" s="29"/>
      <c r="AA7" s="29"/>
      <c r="AB7" s="29"/>
      <c r="AC7" s="29"/>
      <c r="AD7" s="29"/>
      <c r="AE7" s="29"/>
      <c r="AF7" s="29"/>
      <c r="AG7" s="29"/>
    </row>
    <row r="8" spans="1:33" x14ac:dyDescent="0.3">
      <c r="C8" s="27">
        <v>45935</v>
      </c>
      <c r="D8" s="4">
        <v>16.899999999999999</v>
      </c>
      <c r="E8" s="4">
        <v>0</v>
      </c>
      <c r="F8" s="4">
        <v>80.599999999999994</v>
      </c>
      <c r="G8" s="4">
        <v>7.0000000000000007E-2</v>
      </c>
      <c r="O8" s="29"/>
      <c r="P8" s="29"/>
      <c r="Q8" s="29"/>
      <c r="R8" s="29"/>
      <c r="S8" s="29"/>
      <c r="T8" s="29"/>
      <c r="U8" s="29"/>
      <c r="V8" s="29"/>
      <c r="W8" s="29"/>
      <c r="X8" s="29"/>
      <c r="Y8" s="29"/>
      <c r="Z8" s="29"/>
      <c r="AA8" s="29"/>
      <c r="AB8" s="29"/>
      <c r="AC8" s="29"/>
      <c r="AD8" s="29"/>
      <c r="AE8" s="29"/>
      <c r="AF8" s="29"/>
      <c r="AG8" s="29"/>
    </row>
    <row r="9" spans="1:33" x14ac:dyDescent="0.3">
      <c r="C9" s="27">
        <v>45936</v>
      </c>
      <c r="D9" s="4">
        <v>12.3</v>
      </c>
      <c r="E9" s="4">
        <v>2.2400000000000002</v>
      </c>
      <c r="F9" s="4">
        <v>92.899999999999991</v>
      </c>
      <c r="G9" s="4">
        <v>2.31</v>
      </c>
      <c r="O9" s="29"/>
      <c r="P9" s="29"/>
      <c r="Q9" s="29"/>
      <c r="R9" s="29"/>
      <c r="S9" s="29"/>
      <c r="T9" s="29"/>
      <c r="U9" s="29"/>
      <c r="V9" s="29"/>
      <c r="W9" s="29"/>
      <c r="X9" s="29"/>
      <c r="Y9" s="29"/>
      <c r="Z9" s="29"/>
      <c r="AA9" s="29"/>
      <c r="AB9" s="29"/>
      <c r="AC9" s="29"/>
      <c r="AD9" s="29"/>
      <c r="AE9" s="29"/>
      <c r="AF9" s="29"/>
      <c r="AG9" s="29"/>
    </row>
    <row r="10" spans="1:33" x14ac:dyDescent="0.3">
      <c r="C10" s="27">
        <v>45937</v>
      </c>
      <c r="D10" s="4">
        <v>10.6</v>
      </c>
      <c r="E10" s="4">
        <v>0</v>
      </c>
      <c r="F10" s="4">
        <v>103.49999999999999</v>
      </c>
      <c r="G10" s="4">
        <v>2.31</v>
      </c>
      <c r="O10" s="29"/>
      <c r="P10" s="29"/>
      <c r="Q10" s="29"/>
      <c r="R10" s="29"/>
      <c r="S10" s="29"/>
      <c r="T10" s="29"/>
      <c r="U10" s="29"/>
      <c r="V10" s="29"/>
      <c r="W10" s="29"/>
      <c r="X10" s="29"/>
      <c r="Y10" s="29"/>
      <c r="Z10" s="29"/>
      <c r="AA10" s="29"/>
      <c r="AB10" s="29"/>
      <c r="AC10" s="29"/>
      <c r="AD10" s="29"/>
      <c r="AE10" s="29"/>
      <c r="AF10" s="29"/>
      <c r="AG10" s="29"/>
    </row>
    <row r="11" spans="1:33" x14ac:dyDescent="0.3">
      <c r="C11" s="27">
        <v>45938</v>
      </c>
      <c r="D11" s="4">
        <v>7</v>
      </c>
      <c r="E11" s="4">
        <v>0</v>
      </c>
      <c r="F11" s="4">
        <v>110.49999999999999</v>
      </c>
      <c r="G11" s="4">
        <v>2.31</v>
      </c>
      <c r="O11" s="29"/>
      <c r="P11" s="29"/>
      <c r="Q11" s="29"/>
      <c r="R11" s="29"/>
      <c r="S11" s="29"/>
      <c r="T11" s="29"/>
      <c r="U11" s="29"/>
      <c r="V11" s="29"/>
      <c r="W11" s="29"/>
      <c r="X11" s="29"/>
      <c r="Y11" s="29"/>
      <c r="Z11" s="29"/>
      <c r="AA11" s="29"/>
      <c r="AB11" s="29"/>
      <c r="AC11" s="29"/>
      <c r="AD11" s="29"/>
      <c r="AE11" s="29"/>
      <c r="AF11" s="29"/>
      <c r="AG11" s="29"/>
    </row>
    <row r="12" spans="1:33" x14ac:dyDescent="0.3">
      <c r="C12" s="27">
        <v>45939</v>
      </c>
      <c r="D12" s="4">
        <v>9</v>
      </c>
      <c r="E12" s="4">
        <v>0</v>
      </c>
      <c r="F12" s="4">
        <v>119.49999999999999</v>
      </c>
      <c r="G12" s="4">
        <v>2.31</v>
      </c>
      <c r="O12" s="29"/>
      <c r="P12" s="29"/>
      <c r="Q12" s="29"/>
      <c r="R12" s="29"/>
      <c r="S12" s="29"/>
      <c r="T12" s="29"/>
      <c r="U12" s="29"/>
      <c r="V12" s="29"/>
      <c r="W12" s="29"/>
      <c r="X12" s="29"/>
      <c r="Y12" s="29"/>
      <c r="Z12" s="29"/>
      <c r="AA12" s="29"/>
      <c r="AB12" s="29"/>
      <c r="AC12" s="29"/>
      <c r="AD12" s="29"/>
      <c r="AE12" s="29"/>
      <c r="AF12" s="29"/>
      <c r="AG12" s="29"/>
    </row>
    <row r="13" spans="1:33" x14ac:dyDescent="0.3">
      <c r="C13" s="27">
        <v>45940</v>
      </c>
      <c r="D13" s="4">
        <v>7.3</v>
      </c>
      <c r="E13" s="4">
        <v>0</v>
      </c>
      <c r="F13" s="4">
        <v>126.79999999999998</v>
      </c>
      <c r="G13" s="4">
        <v>2.31</v>
      </c>
      <c r="O13" s="29"/>
      <c r="P13" s="29"/>
      <c r="Q13" s="29"/>
      <c r="R13" s="29"/>
      <c r="S13" s="29"/>
      <c r="T13" s="29"/>
      <c r="U13" s="29"/>
      <c r="V13" s="29"/>
      <c r="W13" s="29"/>
      <c r="X13" s="29"/>
      <c r="Y13" s="29"/>
      <c r="Z13" s="29"/>
      <c r="AA13" s="29"/>
      <c r="AB13" s="29"/>
      <c r="AC13" s="29"/>
      <c r="AD13" s="29"/>
      <c r="AE13" s="29"/>
      <c r="AF13" s="29"/>
      <c r="AG13" s="29"/>
    </row>
    <row r="14" spans="1:33" x14ac:dyDescent="0.3">
      <c r="C14" s="27">
        <v>45941</v>
      </c>
      <c r="D14" s="4">
        <v>7.7</v>
      </c>
      <c r="E14" s="4">
        <v>0</v>
      </c>
      <c r="F14" s="4">
        <v>134.49999999999997</v>
      </c>
      <c r="G14" s="4">
        <v>2.31</v>
      </c>
      <c r="O14" s="29"/>
      <c r="P14" s="29"/>
      <c r="Q14" s="29"/>
      <c r="R14" s="29"/>
      <c r="S14" s="29"/>
      <c r="T14" s="29"/>
      <c r="U14" s="29"/>
      <c r="V14" s="29"/>
      <c r="W14" s="29"/>
      <c r="X14" s="29"/>
      <c r="Y14" s="29"/>
      <c r="Z14" s="29"/>
      <c r="AA14" s="29"/>
      <c r="AB14" s="29"/>
      <c r="AC14" s="29"/>
      <c r="AD14" s="29"/>
      <c r="AE14" s="29"/>
      <c r="AF14" s="29"/>
      <c r="AG14" s="29"/>
    </row>
    <row r="15" spans="1:33" x14ac:dyDescent="0.3">
      <c r="C15" s="27">
        <v>45942</v>
      </c>
      <c r="D15" s="4">
        <v>7.9</v>
      </c>
      <c r="E15" s="4">
        <v>0</v>
      </c>
      <c r="F15" s="4">
        <v>142.39999999999998</v>
      </c>
      <c r="G15" s="4">
        <v>2.31</v>
      </c>
      <c r="O15" s="29"/>
      <c r="P15" s="29"/>
      <c r="Q15" s="29"/>
      <c r="R15" s="29"/>
      <c r="S15" s="29"/>
      <c r="T15" s="29"/>
      <c r="U15" s="29"/>
      <c r="V15" s="29"/>
      <c r="W15" s="29"/>
      <c r="X15" s="29"/>
      <c r="Y15" s="29"/>
      <c r="Z15" s="29"/>
      <c r="AA15" s="29"/>
      <c r="AB15" s="29"/>
      <c r="AC15" s="29"/>
      <c r="AD15" s="29"/>
      <c r="AE15" s="29"/>
      <c r="AF15" s="29"/>
      <c r="AG15" s="29"/>
    </row>
    <row r="16" spans="1:33" x14ac:dyDescent="0.3">
      <c r="C16" s="27">
        <v>45943</v>
      </c>
      <c r="D16" s="4">
        <v>7.2</v>
      </c>
      <c r="E16" s="4">
        <v>0</v>
      </c>
      <c r="F16" s="4">
        <v>149.59999999999997</v>
      </c>
      <c r="G16" s="4">
        <v>2.31</v>
      </c>
      <c r="O16" s="29"/>
      <c r="P16" s="29"/>
      <c r="Q16" s="29"/>
      <c r="R16" s="29"/>
      <c r="S16" s="29"/>
      <c r="T16" s="29"/>
      <c r="U16" s="29"/>
      <c r="V16" s="29"/>
      <c r="W16" s="29"/>
      <c r="X16" s="29"/>
      <c r="Y16" s="29"/>
      <c r="Z16" s="29"/>
      <c r="AA16" s="29"/>
      <c r="AB16" s="29"/>
      <c r="AC16" s="29"/>
      <c r="AD16" s="29"/>
      <c r="AE16" s="29"/>
      <c r="AF16" s="29"/>
      <c r="AG16" s="29"/>
    </row>
    <row r="17" spans="3:33" x14ac:dyDescent="0.3">
      <c r="C17" s="27">
        <v>45944</v>
      </c>
      <c r="D17" s="4">
        <v>10.4</v>
      </c>
      <c r="E17" s="4">
        <v>0</v>
      </c>
      <c r="F17" s="4">
        <v>159.99999999999997</v>
      </c>
      <c r="G17" s="4">
        <v>2.31</v>
      </c>
      <c r="O17" s="29"/>
      <c r="P17" s="29"/>
      <c r="Q17" s="29"/>
      <c r="R17" s="29"/>
      <c r="S17" s="29"/>
      <c r="T17" s="29"/>
      <c r="U17" s="29"/>
      <c r="V17" s="29"/>
      <c r="W17" s="29"/>
      <c r="X17" s="29"/>
      <c r="Y17" s="29"/>
      <c r="Z17" s="29"/>
      <c r="AA17" s="29"/>
      <c r="AB17" s="29"/>
      <c r="AC17" s="29"/>
      <c r="AD17" s="29"/>
      <c r="AE17" s="29"/>
      <c r="AF17" s="29"/>
      <c r="AG17" s="29"/>
    </row>
    <row r="18" spans="3:33" x14ac:dyDescent="0.3">
      <c r="C18" s="27">
        <v>45945</v>
      </c>
      <c r="D18" s="4">
        <v>10</v>
      </c>
      <c r="E18" s="4">
        <v>0</v>
      </c>
      <c r="F18" s="4">
        <v>169.99999999999997</v>
      </c>
      <c r="G18" s="4">
        <v>2.31</v>
      </c>
      <c r="O18" s="29"/>
      <c r="P18" s="29"/>
      <c r="Q18" s="29"/>
      <c r="R18" s="29"/>
      <c r="S18" s="29"/>
      <c r="T18" s="29"/>
      <c r="U18" s="29"/>
      <c r="V18" s="29"/>
      <c r="W18" s="29"/>
      <c r="X18" s="29"/>
      <c r="Y18" s="29"/>
      <c r="Z18" s="29"/>
      <c r="AA18" s="29"/>
      <c r="AB18" s="29"/>
      <c r="AC18" s="29"/>
      <c r="AD18" s="29"/>
      <c r="AE18" s="29"/>
      <c r="AF18" s="29"/>
      <c r="AG18" s="29"/>
    </row>
    <row r="19" spans="3:33" x14ac:dyDescent="0.3">
      <c r="C19" s="27">
        <v>45946</v>
      </c>
      <c r="D19" s="4">
        <v>8.6</v>
      </c>
      <c r="E19" s="4">
        <v>0</v>
      </c>
      <c r="F19" s="4">
        <v>178.59999999999997</v>
      </c>
      <c r="G19" s="4">
        <v>2.31</v>
      </c>
      <c r="O19" s="29"/>
      <c r="P19" s="29"/>
      <c r="Q19" s="29"/>
      <c r="R19" s="29"/>
      <c r="S19" s="29"/>
      <c r="T19" s="29"/>
      <c r="U19" s="29"/>
      <c r="V19" s="29"/>
      <c r="W19" s="29"/>
      <c r="X19" s="29"/>
      <c r="Y19" s="29"/>
      <c r="Z19" s="29"/>
      <c r="AA19" s="29"/>
      <c r="AB19" s="29"/>
      <c r="AC19" s="29"/>
      <c r="AD19" s="29"/>
      <c r="AE19" s="29"/>
      <c r="AF19" s="29"/>
      <c r="AG19" s="29"/>
    </row>
    <row r="20" spans="3:33" x14ac:dyDescent="0.3">
      <c r="C20" s="27">
        <v>45947</v>
      </c>
      <c r="D20" s="4">
        <v>7.5</v>
      </c>
      <c r="E20" s="4">
        <v>0</v>
      </c>
      <c r="F20" s="4">
        <v>186.09999999999997</v>
      </c>
      <c r="G20" s="4">
        <v>2.31</v>
      </c>
      <c r="O20" s="29"/>
      <c r="P20" s="29"/>
      <c r="Q20" s="29"/>
      <c r="R20" s="29"/>
      <c r="S20" s="29"/>
      <c r="T20" s="29"/>
      <c r="U20" s="29"/>
      <c r="V20" s="29"/>
      <c r="W20" s="29"/>
      <c r="X20" s="29"/>
      <c r="Y20" s="29"/>
      <c r="Z20" s="29"/>
      <c r="AA20" s="29"/>
      <c r="AB20" s="29"/>
      <c r="AC20" s="29"/>
      <c r="AD20" s="29"/>
      <c r="AE20" s="29"/>
      <c r="AF20" s="29"/>
      <c r="AG20" s="29"/>
    </row>
    <row r="21" spans="3:33" x14ac:dyDescent="0.3">
      <c r="C21" s="27">
        <v>45948</v>
      </c>
      <c r="D21" s="4">
        <v>6.8999999999999995</v>
      </c>
      <c r="E21" s="4">
        <v>0</v>
      </c>
      <c r="F21" s="4">
        <v>192.99999999999997</v>
      </c>
      <c r="G21" s="4">
        <v>2.31</v>
      </c>
      <c r="O21" s="29"/>
      <c r="P21" s="29"/>
      <c r="Q21" s="29"/>
      <c r="R21" s="29"/>
      <c r="S21" s="29"/>
      <c r="T21" s="29"/>
      <c r="U21" s="29"/>
      <c r="V21" s="29"/>
      <c r="W21" s="29"/>
      <c r="X21" s="29"/>
      <c r="Y21" s="29"/>
      <c r="Z21" s="29"/>
      <c r="AA21" s="29"/>
      <c r="AB21" s="29"/>
      <c r="AC21" s="29"/>
      <c r="AD21" s="29"/>
      <c r="AE21" s="29"/>
      <c r="AF21" s="29"/>
      <c r="AG21" s="29"/>
    </row>
    <row r="22" spans="3:33" x14ac:dyDescent="0.3">
      <c r="C22" s="27">
        <v>45949</v>
      </c>
      <c r="D22" s="4">
        <v>6.5</v>
      </c>
      <c r="E22" s="4">
        <v>0</v>
      </c>
      <c r="F22" s="4">
        <v>199.49999999999997</v>
      </c>
      <c r="G22" s="4">
        <v>2.31</v>
      </c>
      <c r="O22" s="29"/>
      <c r="P22" s="29"/>
      <c r="Q22" s="29"/>
      <c r="R22" s="29"/>
      <c r="S22" s="29"/>
      <c r="T22" s="29"/>
      <c r="U22" s="29"/>
      <c r="V22" s="29"/>
      <c r="W22" s="29"/>
      <c r="X22" s="29"/>
      <c r="Y22" s="29"/>
      <c r="Z22" s="29"/>
      <c r="AA22" s="29"/>
      <c r="AB22" s="29"/>
      <c r="AC22" s="29"/>
      <c r="AD22" s="29"/>
      <c r="AE22" s="29"/>
      <c r="AF22" s="29"/>
      <c r="AG22" s="29"/>
    </row>
    <row r="23" spans="3:33" x14ac:dyDescent="0.3">
      <c r="C23" s="27">
        <v>45950</v>
      </c>
      <c r="D23" s="4">
        <v>6.9</v>
      </c>
      <c r="E23" s="4">
        <v>0</v>
      </c>
      <c r="F23" s="4">
        <v>206.39999999999998</v>
      </c>
      <c r="G23" s="4">
        <v>2.31</v>
      </c>
      <c r="O23" s="29"/>
      <c r="P23" s="29"/>
      <c r="Q23" s="29"/>
      <c r="R23" s="29"/>
      <c r="S23" s="29"/>
      <c r="T23" s="29"/>
      <c r="U23" s="29"/>
      <c r="V23" s="29"/>
      <c r="W23" s="29"/>
      <c r="X23" s="29"/>
      <c r="Y23" s="29"/>
      <c r="Z23" s="29"/>
      <c r="AA23" s="29"/>
      <c r="AB23" s="29"/>
      <c r="AC23" s="29"/>
      <c r="AD23" s="29"/>
      <c r="AE23" s="29"/>
      <c r="AF23" s="29"/>
      <c r="AG23" s="29"/>
    </row>
    <row r="24" spans="3:33" x14ac:dyDescent="0.3">
      <c r="C24" s="27">
        <v>45951</v>
      </c>
      <c r="D24" s="4">
        <v>5.4</v>
      </c>
      <c r="E24" s="4">
        <v>21.89</v>
      </c>
      <c r="F24" s="4">
        <v>211.79999999999998</v>
      </c>
      <c r="G24" s="4">
        <v>24.2</v>
      </c>
      <c r="J24" s="3" t="s">
        <v>149</v>
      </c>
      <c r="O24" s="29"/>
      <c r="P24" s="29"/>
      <c r="Q24" s="29"/>
      <c r="R24" s="29"/>
      <c r="S24" s="29"/>
      <c r="T24" s="29"/>
      <c r="U24" s="29"/>
      <c r="V24" s="29"/>
      <c r="W24" s="29"/>
      <c r="X24" s="29"/>
      <c r="Y24" s="29"/>
      <c r="Z24" s="29"/>
      <c r="AA24" s="29"/>
      <c r="AB24" s="29"/>
      <c r="AC24" s="29"/>
      <c r="AD24" s="29"/>
      <c r="AE24" s="29"/>
      <c r="AF24" s="29"/>
      <c r="AG24" s="29"/>
    </row>
    <row r="25" spans="3:33" x14ac:dyDescent="0.3">
      <c r="C25" s="27">
        <v>45952</v>
      </c>
      <c r="D25" s="4">
        <v>4</v>
      </c>
      <c r="E25" s="4">
        <v>20.399999999999999</v>
      </c>
      <c r="F25" s="4">
        <v>215.79999999999998</v>
      </c>
      <c r="G25" s="4">
        <v>44.599999999999994</v>
      </c>
      <c r="O25" s="29"/>
      <c r="P25" s="29"/>
      <c r="Q25" s="29"/>
      <c r="R25" s="29"/>
      <c r="S25" s="29"/>
      <c r="T25" s="29"/>
      <c r="U25" s="29"/>
      <c r="V25" s="29"/>
      <c r="W25" s="29"/>
      <c r="X25" s="29"/>
      <c r="Y25" s="29"/>
      <c r="Z25" s="29"/>
      <c r="AA25" s="29"/>
      <c r="AB25" s="29"/>
      <c r="AC25" s="29"/>
      <c r="AD25" s="29"/>
      <c r="AE25" s="29"/>
      <c r="AF25" s="29"/>
      <c r="AG25" s="29"/>
    </row>
    <row r="26" spans="3:33" x14ac:dyDescent="0.3">
      <c r="C26" s="27">
        <v>45953</v>
      </c>
      <c r="D26" s="4">
        <v>3.1</v>
      </c>
      <c r="E26" s="4">
        <v>19.32</v>
      </c>
      <c r="F26" s="4">
        <v>218.89999999999998</v>
      </c>
      <c r="G26" s="4">
        <v>63.919999999999995</v>
      </c>
      <c r="O26" s="29"/>
      <c r="P26" s="29"/>
      <c r="Q26" s="29"/>
      <c r="R26" s="29"/>
      <c r="S26" s="29"/>
      <c r="T26" s="29"/>
      <c r="U26" s="29"/>
      <c r="V26" s="29"/>
      <c r="W26" s="29"/>
      <c r="X26" s="29"/>
      <c r="Y26" s="29"/>
      <c r="Z26" s="29"/>
      <c r="AA26" s="29"/>
      <c r="AB26" s="29"/>
      <c r="AC26" s="29"/>
      <c r="AD26" s="29"/>
      <c r="AE26" s="29"/>
      <c r="AF26" s="29"/>
      <c r="AG26" s="29"/>
    </row>
    <row r="27" spans="3:33" x14ac:dyDescent="0.3">
      <c r="C27" s="27">
        <v>45954</v>
      </c>
      <c r="D27" s="4">
        <v>5.2</v>
      </c>
      <c r="E27" s="4">
        <v>18.88</v>
      </c>
      <c r="F27" s="4">
        <v>224.09999999999997</v>
      </c>
      <c r="G27" s="4">
        <v>82.8</v>
      </c>
      <c r="O27" s="29"/>
      <c r="P27" s="29"/>
      <c r="Q27" s="29"/>
      <c r="R27" s="29"/>
      <c r="S27" s="29"/>
      <c r="T27" s="29"/>
      <c r="U27" s="29"/>
      <c r="V27" s="29"/>
      <c r="W27" s="29"/>
      <c r="X27" s="29"/>
      <c r="Y27" s="29"/>
      <c r="Z27" s="29"/>
      <c r="AA27" s="29"/>
      <c r="AB27" s="29"/>
      <c r="AC27" s="29"/>
      <c r="AD27" s="29"/>
      <c r="AE27" s="29"/>
      <c r="AF27" s="29"/>
      <c r="AG27" s="29"/>
    </row>
    <row r="28" spans="3:33" x14ac:dyDescent="0.3">
      <c r="C28" s="27">
        <v>45955</v>
      </c>
      <c r="D28" s="4">
        <v>0.8</v>
      </c>
      <c r="E28" s="4">
        <v>15.35</v>
      </c>
      <c r="F28" s="4">
        <v>224.89999999999998</v>
      </c>
      <c r="G28" s="4">
        <v>98.149999999999991</v>
      </c>
      <c r="O28" s="29"/>
      <c r="P28" s="29"/>
      <c r="Q28" s="29"/>
      <c r="R28" s="29"/>
      <c r="S28" s="29"/>
      <c r="T28" s="29"/>
      <c r="U28" s="29"/>
      <c r="V28" s="29"/>
      <c r="W28" s="29"/>
      <c r="X28" s="29"/>
      <c r="Y28" s="29"/>
      <c r="Z28" s="29"/>
      <c r="AA28" s="29"/>
      <c r="AB28" s="29"/>
      <c r="AC28" s="29"/>
      <c r="AD28" s="29"/>
      <c r="AE28" s="29"/>
      <c r="AF28" s="29"/>
      <c r="AG28" s="29"/>
    </row>
    <row r="29" spans="3:33" x14ac:dyDescent="0.3">
      <c r="C29" s="27">
        <v>45956</v>
      </c>
      <c r="D29" s="4">
        <v>0</v>
      </c>
      <c r="E29" s="4">
        <v>11.99</v>
      </c>
      <c r="F29" s="4">
        <v>224.89999999999998</v>
      </c>
      <c r="G29" s="4">
        <v>110.13999999999999</v>
      </c>
      <c r="O29" s="29"/>
      <c r="P29" s="29"/>
      <c r="Q29" s="29"/>
      <c r="R29" s="29"/>
      <c r="S29" s="29"/>
      <c r="T29" s="29"/>
      <c r="U29" s="29"/>
      <c r="V29" s="29"/>
      <c r="W29" s="29"/>
      <c r="X29" s="29"/>
      <c r="Y29" s="29"/>
      <c r="Z29" s="29"/>
      <c r="AA29" s="29"/>
      <c r="AB29" s="29"/>
      <c r="AC29" s="29"/>
      <c r="AD29" s="29"/>
      <c r="AE29" s="29"/>
      <c r="AF29" s="29"/>
      <c r="AG29" s="29"/>
    </row>
    <row r="30" spans="3:33" x14ac:dyDescent="0.3">
      <c r="C30" s="27">
        <v>45957</v>
      </c>
      <c r="D30" s="4">
        <v>0</v>
      </c>
      <c r="E30" s="4">
        <v>13.37</v>
      </c>
      <c r="F30" s="4">
        <v>224.89999999999998</v>
      </c>
      <c r="G30" s="4">
        <v>123.50999999999999</v>
      </c>
      <c r="O30" s="29"/>
      <c r="P30" s="29"/>
      <c r="Q30" s="29"/>
      <c r="R30" s="29"/>
      <c r="S30" s="29"/>
      <c r="T30" s="29"/>
      <c r="U30" s="29"/>
      <c r="V30" s="29"/>
      <c r="W30" s="29"/>
      <c r="X30" s="29"/>
      <c r="Y30" s="29"/>
      <c r="Z30" s="29"/>
      <c r="AA30" s="29"/>
      <c r="AB30" s="29"/>
      <c r="AC30" s="29"/>
      <c r="AD30" s="29"/>
      <c r="AE30" s="29"/>
      <c r="AF30" s="29"/>
      <c r="AG30" s="29"/>
    </row>
    <row r="31" spans="3:33" x14ac:dyDescent="0.3">
      <c r="C31" s="27">
        <v>45958</v>
      </c>
      <c r="D31" s="4">
        <v>0</v>
      </c>
      <c r="E31" s="4">
        <v>22.96</v>
      </c>
      <c r="F31" s="4">
        <v>224.89999999999998</v>
      </c>
      <c r="G31" s="4">
        <v>146.47</v>
      </c>
      <c r="O31" s="29"/>
      <c r="P31" s="29"/>
      <c r="Q31" s="29"/>
      <c r="R31" s="29"/>
      <c r="S31" s="29"/>
      <c r="T31" s="29"/>
      <c r="U31" s="29"/>
      <c r="V31" s="29"/>
      <c r="W31" s="29"/>
      <c r="X31" s="29"/>
      <c r="Y31" s="29"/>
      <c r="Z31" s="29"/>
      <c r="AA31" s="29"/>
      <c r="AB31" s="29"/>
      <c r="AC31" s="29"/>
      <c r="AD31" s="29"/>
      <c r="AE31" s="29"/>
      <c r="AF31" s="29"/>
      <c r="AG31" s="29"/>
    </row>
    <row r="32" spans="3:33" x14ac:dyDescent="0.3">
      <c r="C32" s="27">
        <v>45959</v>
      </c>
      <c r="D32" s="4">
        <v>0</v>
      </c>
      <c r="E32" s="4">
        <v>10.19</v>
      </c>
      <c r="F32" s="4">
        <v>224.89999999999998</v>
      </c>
      <c r="G32" s="4">
        <v>156.66</v>
      </c>
      <c r="O32" s="29"/>
      <c r="P32" s="29"/>
      <c r="Q32" s="29"/>
      <c r="R32" s="29"/>
      <c r="S32" s="29"/>
      <c r="T32" s="29"/>
      <c r="U32" s="29"/>
      <c r="V32" s="29"/>
      <c r="W32" s="29"/>
      <c r="X32" s="29"/>
      <c r="Y32" s="29"/>
      <c r="Z32" s="29"/>
      <c r="AA32" s="29"/>
      <c r="AB32" s="29"/>
      <c r="AC32" s="29"/>
      <c r="AD32" s="29"/>
      <c r="AE32" s="29"/>
      <c r="AF32" s="29"/>
      <c r="AG32" s="29"/>
    </row>
    <row r="33" spans="3:33" x14ac:dyDescent="0.3">
      <c r="C33" s="27">
        <v>45960</v>
      </c>
      <c r="D33" s="4">
        <v>1.5</v>
      </c>
      <c r="E33" s="4">
        <v>22.15</v>
      </c>
      <c r="F33" s="4">
        <v>226.39999999999998</v>
      </c>
      <c r="G33" s="4">
        <v>178.81</v>
      </c>
      <c r="O33" s="29"/>
      <c r="P33" s="29"/>
      <c r="Q33" s="29"/>
      <c r="R33" s="29"/>
      <c r="S33" s="29"/>
      <c r="T33" s="29"/>
      <c r="U33" s="29"/>
      <c r="V33" s="29"/>
      <c r="W33" s="29"/>
      <c r="X33" s="29"/>
      <c r="Y33" s="29"/>
      <c r="Z33" s="29"/>
      <c r="AA33" s="29"/>
      <c r="AB33" s="29"/>
      <c r="AC33" s="29"/>
      <c r="AD33" s="29"/>
      <c r="AE33" s="29"/>
      <c r="AF33" s="29"/>
      <c r="AG33" s="29"/>
    </row>
    <row r="34" spans="3:33" x14ac:dyDescent="0.3">
      <c r="C34" s="27">
        <v>45961</v>
      </c>
      <c r="D34" s="4">
        <v>1.3</v>
      </c>
      <c r="E34" s="4">
        <v>23.96</v>
      </c>
      <c r="F34" s="4">
        <v>227.7</v>
      </c>
      <c r="G34" s="4">
        <v>202.77</v>
      </c>
      <c r="O34" s="29"/>
      <c r="P34" s="29"/>
      <c r="Q34" s="29"/>
      <c r="R34" s="29"/>
      <c r="S34" s="29"/>
      <c r="T34" s="29"/>
      <c r="U34" s="29"/>
      <c r="V34" s="29"/>
      <c r="W34" s="29"/>
      <c r="X34" s="29"/>
      <c r="Y34" s="29"/>
      <c r="Z34" s="29"/>
      <c r="AA34" s="29"/>
      <c r="AB34" s="29"/>
      <c r="AC34" s="29"/>
      <c r="AD34" s="29"/>
      <c r="AE34" s="29"/>
      <c r="AF34" s="29"/>
      <c r="AG34" s="29"/>
    </row>
    <row r="35" spans="3:33" x14ac:dyDescent="0.3">
      <c r="C35" s="27">
        <v>45962</v>
      </c>
      <c r="D35" s="4">
        <v>0</v>
      </c>
      <c r="E35" s="4">
        <v>24.79</v>
      </c>
      <c r="F35" s="4">
        <v>227.7</v>
      </c>
      <c r="G35" s="4">
        <v>227.56</v>
      </c>
      <c r="O35" s="29"/>
      <c r="P35" s="29"/>
      <c r="Q35" s="29"/>
      <c r="R35" s="29"/>
      <c r="S35" s="29"/>
      <c r="T35" s="29"/>
      <c r="U35" s="29"/>
      <c r="V35" s="29"/>
      <c r="W35" s="29"/>
      <c r="X35" s="29"/>
      <c r="Y35" s="29"/>
      <c r="Z35" s="29"/>
      <c r="AA35" s="29"/>
      <c r="AB35" s="29"/>
      <c r="AC35" s="29"/>
      <c r="AD35" s="29"/>
      <c r="AE35" s="29"/>
      <c r="AF35" s="29"/>
      <c r="AG35" s="29"/>
    </row>
    <row r="36" spans="3:33" x14ac:dyDescent="0.3">
      <c r="C36" s="27">
        <v>45963</v>
      </c>
      <c r="D36" s="4">
        <v>0</v>
      </c>
      <c r="E36" s="4">
        <v>24.42</v>
      </c>
      <c r="F36" s="4">
        <v>227.7</v>
      </c>
      <c r="G36" s="4">
        <v>251.98000000000002</v>
      </c>
      <c r="O36" s="29"/>
      <c r="P36" s="29"/>
      <c r="Q36" s="29"/>
      <c r="R36" s="29"/>
      <c r="S36" s="29"/>
      <c r="T36" s="29"/>
      <c r="U36" s="29"/>
      <c r="V36" s="29"/>
      <c r="W36" s="29"/>
      <c r="X36" s="29"/>
      <c r="Y36" s="29"/>
      <c r="Z36" s="29"/>
      <c r="AA36" s="29"/>
      <c r="AB36" s="29"/>
      <c r="AC36" s="29"/>
      <c r="AD36" s="29"/>
      <c r="AE36" s="29"/>
      <c r="AF36" s="29"/>
      <c r="AG36" s="29"/>
    </row>
    <row r="37" spans="3:33" x14ac:dyDescent="0.3">
      <c r="C37" s="27">
        <v>45964</v>
      </c>
      <c r="D37" s="4">
        <v>0</v>
      </c>
      <c r="E37" s="4">
        <v>25.48</v>
      </c>
      <c r="F37" s="4">
        <v>227.7</v>
      </c>
      <c r="G37" s="4">
        <v>277.46000000000004</v>
      </c>
      <c r="O37" s="29"/>
      <c r="P37" s="29"/>
      <c r="Q37" s="29"/>
      <c r="R37" s="29"/>
      <c r="S37" s="29"/>
      <c r="T37" s="29"/>
      <c r="U37" s="29"/>
      <c r="V37" s="29"/>
      <c r="W37" s="29"/>
      <c r="X37" s="29"/>
      <c r="Y37" s="29"/>
      <c r="Z37" s="29"/>
      <c r="AA37" s="29"/>
      <c r="AB37" s="29"/>
      <c r="AC37" s="29"/>
      <c r="AD37" s="29"/>
      <c r="AE37" s="29"/>
      <c r="AF37" s="29"/>
      <c r="AG37" s="29"/>
    </row>
    <row r="38" spans="3:33" x14ac:dyDescent="0.3">
      <c r="C38" s="27">
        <v>45965</v>
      </c>
      <c r="D38" s="4">
        <v>0</v>
      </c>
      <c r="E38" s="4">
        <v>19.600000000000001</v>
      </c>
      <c r="F38" s="4">
        <v>227.7</v>
      </c>
      <c r="G38" s="4">
        <v>297.06000000000006</v>
      </c>
      <c r="O38" s="29"/>
      <c r="P38" s="29"/>
      <c r="Q38" s="29"/>
      <c r="R38" s="29"/>
      <c r="S38" s="29"/>
      <c r="T38" s="29"/>
      <c r="U38" s="29"/>
      <c r="V38" s="29"/>
      <c r="W38" s="29"/>
      <c r="X38" s="29"/>
      <c r="Y38" s="29"/>
      <c r="Z38" s="29"/>
      <c r="AA38" s="29"/>
      <c r="AB38" s="29"/>
      <c r="AC38" s="29"/>
      <c r="AD38" s="29"/>
      <c r="AE38" s="29"/>
      <c r="AF38" s="29"/>
      <c r="AG38" s="29"/>
    </row>
    <row r="39" spans="3:33" x14ac:dyDescent="0.3">
      <c r="C39" s="27">
        <v>45966</v>
      </c>
      <c r="D39" s="4">
        <v>0</v>
      </c>
      <c r="E39" s="4">
        <v>17.350000000000001</v>
      </c>
      <c r="F39" s="4">
        <v>227.7</v>
      </c>
      <c r="G39" s="4">
        <v>314.41000000000008</v>
      </c>
      <c r="O39" s="29"/>
      <c r="P39" s="29"/>
      <c r="Q39" s="29"/>
      <c r="R39" s="29"/>
      <c r="S39" s="29"/>
      <c r="T39" s="29"/>
      <c r="U39" s="29"/>
      <c r="V39" s="29"/>
      <c r="W39" s="29"/>
      <c r="X39" s="29"/>
      <c r="Y39" s="29"/>
      <c r="Z39" s="29"/>
      <c r="AA39" s="29"/>
      <c r="AB39" s="29"/>
      <c r="AC39" s="29"/>
      <c r="AD39" s="29"/>
      <c r="AE39" s="29"/>
      <c r="AF39" s="29"/>
      <c r="AG39" s="29"/>
    </row>
    <row r="40" spans="3:33" x14ac:dyDescent="0.3">
      <c r="C40" s="27">
        <v>45967</v>
      </c>
      <c r="D40" s="4">
        <v>0</v>
      </c>
      <c r="E40" s="4">
        <v>10.78</v>
      </c>
      <c r="F40" s="4">
        <v>227.7</v>
      </c>
      <c r="G40" s="4">
        <v>325.19000000000005</v>
      </c>
      <c r="O40" s="29"/>
      <c r="P40" s="29"/>
      <c r="Q40" s="29"/>
      <c r="R40" s="29"/>
      <c r="S40" s="29"/>
      <c r="T40" s="29"/>
      <c r="U40" s="29"/>
      <c r="V40" s="29"/>
      <c r="W40" s="29"/>
      <c r="X40" s="29"/>
      <c r="Y40" s="29"/>
      <c r="Z40" s="29"/>
      <c r="AA40" s="29"/>
      <c r="AB40" s="29"/>
      <c r="AC40" s="29"/>
      <c r="AD40" s="29"/>
      <c r="AE40" s="29"/>
      <c r="AF40" s="29"/>
      <c r="AG40" s="29"/>
    </row>
    <row r="41" spans="3:33" x14ac:dyDescent="0.3">
      <c r="C41" s="27">
        <v>45968</v>
      </c>
      <c r="D41" s="4">
        <v>0</v>
      </c>
      <c r="E41" s="4">
        <v>22.36</v>
      </c>
      <c r="F41" s="4">
        <v>227.7</v>
      </c>
      <c r="G41" s="4">
        <v>347.55000000000007</v>
      </c>
      <c r="O41" s="29"/>
      <c r="P41" s="29"/>
      <c r="Q41" s="29"/>
      <c r="R41" s="29"/>
      <c r="S41" s="29"/>
      <c r="T41" s="29"/>
      <c r="U41" s="29"/>
      <c r="V41" s="29"/>
      <c r="W41" s="29"/>
      <c r="X41" s="29"/>
      <c r="Y41" s="29"/>
      <c r="Z41" s="29"/>
      <c r="AA41" s="29"/>
      <c r="AB41" s="29"/>
      <c r="AC41" s="29"/>
      <c r="AD41" s="29"/>
      <c r="AE41" s="29"/>
      <c r="AF41" s="29"/>
      <c r="AG41" s="29"/>
    </row>
    <row r="42" spans="3:33" x14ac:dyDescent="0.3">
      <c r="C42" s="27">
        <v>45969</v>
      </c>
      <c r="D42" s="4">
        <v>0</v>
      </c>
      <c r="E42" s="4">
        <v>13.12</v>
      </c>
      <c r="F42" s="4">
        <v>227.7</v>
      </c>
      <c r="G42" s="4">
        <v>360.67000000000007</v>
      </c>
      <c r="O42" s="29"/>
      <c r="P42" s="29"/>
      <c r="Q42" s="29"/>
      <c r="R42" s="29"/>
      <c r="S42" s="29"/>
      <c r="T42" s="29"/>
      <c r="U42" s="29"/>
      <c r="V42" s="29"/>
      <c r="W42" s="29"/>
      <c r="X42" s="29"/>
      <c r="Y42" s="29"/>
      <c r="Z42" s="29"/>
      <c r="AA42" s="29"/>
      <c r="AB42" s="29"/>
      <c r="AC42" s="29"/>
      <c r="AD42" s="29"/>
      <c r="AE42" s="29"/>
      <c r="AF42" s="29"/>
      <c r="AG42" s="29"/>
    </row>
    <row r="43" spans="3:33" x14ac:dyDescent="0.3">
      <c r="C43" s="27">
        <v>45970</v>
      </c>
      <c r="D43" s="4">
        <v>0</v>
      </c>
      <c r="E43" s="4">
        <v>13.22</v>
      </c>
      <c r="F43" s="4">
        <v>227.7</v>
      </c>
      <c r="G43" s="4">
        <v>373.8900000000001</v>
      </c>
      <c r="O43" s="29"/>
      <c r="P43" s="29"/>
      <c r="Q43" s="29"/>
      <c r="R43" s="29"/>
      <c r="S43" s="29"/>
      <c r="T43" s="29"/>
      <c r="U43" s="29"/>
      <c r="V43" s="29"/>
      <c r="W43" s="29"/>
      <c r="X43" s="29"/>
      <c r="Y43" s="29"/>
      <c r="Z43" s="29"/>
      <c r="AA43" s="29"/>
      <c r="AB43" s="29"/>
      <c r="AC43" s="29"/>
      <c r="AD43" s="29"/>
      <c r="AE43" s="29"/>
      <c r="AF43" s="29"/>
      <c r="AG43" s="29"/>
    </row>
    <row r="44" spans="3:33" x14ac:dyDescent="0.3">
      <c r="C44" s="27">
        <v>45971</v>
      </c>
      <c r="D44" s="4">
        <v>0</v>
      </c>
      <c r="E44" s="4">
        <v>20.12</v>
      </c>
      <c r="F44" s="4">
        <v>227.7</v>
      </c>
      <c r="G44" s="4">
        <v>394.0100000000001</v>
      </c>
      <c r="O44" s="29"/>
      <c r="P44" s="29"/>
      <c r="Q44" s="29"/>
      <c r="R44" s="29"/>
      <c r="S44" s="29"/>
      <c r="T44" s="29"/>
      <c r="U44" s="29"/>
      <c r="V44" s="29"/>
      <c r="W44" s="29"/>
      <c r="X44" s="29"/>
      <c r="Y44" s="29"/>
      <c r="Z44" s="29"/>
      <c r="AA44" s="29"/>
      <c r="AB44" s="29"/>
      <c r="AC44" s="29"/>
      <c r="AD44" s="29"/>
      <c r="AE44" s="29"/>
      <c r="AF44" s="29"/>
      <c r="AG44" s="29"/>
    </row>
    <row r="45" spans="3:33" x14ac:dyDescent="0.3">
      <c r="C45" s="27">
        <v>45972</v>
      </c>
      <c r="D45" s="4">
        <v>0</v>
      </c>
      <c r="E45" s="4">
        <v>38.81</v>
      </c>
      <c r="F45" s="4">
        <v>227.7</v>
      </c>
      <c r="G45" s="4">
        <v>432.82000000000011</v>
      </c>
      <c r="O45" s="29"/>
      <c r="P45" s="29"/>
      <c r="Q45" s="29"/>
      <c r="R45" s="29"/>
      <c r="S45" s="29"/>
      <c r="T45" s="29"/>
      <c r="U45" s="29"/>
      <c r="V45" s="29"/>
      <c r="W45" s="29"/>
      <c r="X45" s="29"/>
      <c r="Y45" s="29"/>
      <c r="Z45" s="29"/>
      <c r="AA45" s="29"/>
      <c r="AB45" s="29"/>
      <c r="AC45" s="29"/>
      <c r="AD45" s="29"/>
      <c r="AE45" s="29"/>
      <c r="AF45" s="29"/>
      <c r="AG45" s="29"/>
    </row>
    <row r="46" spans="3:33" x14ac:dyDescent="0.3">
      <c r="C46" s="27">
        <v>45973</v>
      </c>
      <c r="D46" s="4">
        <v>0</v>
      </c>
      <c r="E46" s="4">
        <v>43.72</v>
      </c>
      <c r="F46" s="4">
        <v>227.7</v>
      </c>
      <c r="G46" s="4">
        <v>476.54000000000008</v>
      </c>
      <c r="O46" s="29"/>
      <c r="P46" s="29"/>
      <c r="Q46" s="29"/>
      <c r="R46" s="29"/>
      <c r="S46" s="29"/>
      <c r="T46" s="29"/>
      <c r="U46" s="29"/>
      <c r="V46" s="29"/>
      <c r="W46" s="29"/>
      <c r="X46" s="29"/>
      <c r="Y46" s="29"/>
      <c r="Z46" s="29"/>
      <c r="AA46" s="29"/>
      <c r="AB46" s="29"/>
      <c r="AC46" s="29"/>
      <c r="AD46" s="29"/>
      <c r="AE46" s="29"/>
      <c r="AF46" s="29"/>
      <c r="AG46" s="29"/>
    </row>
    <row r="47" spans="3:33" x14ac:dyDescent="0.3">
      <c r="C47" s="27">
        <v>45974</v>
      </c>
      <c r="D47" s="4">
        <v>0</v>
      </c>
      <c r="E47" s="4">
        <v>31.46</v>
      </c>
      <c r="F47" s="4">
        <v>227.7</v>
      </c>
      <c r="G47" s="4">
        <v>508.00000000000006</v>
      </c>
      <c r="O47" s="29"/>
      <c r="P47" s="29"/>
      <c r="Q47" s="29"/>
      <c r="R47" s="29"/>
      <c r="S47" s="29"/>
      <c r="T47" s="29"/>
      <c r="U47" s="29"/>
      <c r="V47" s="29"/>
      <c r="W47" s="29"/>
      <c r="X47" s="29"/>
      <c r="Y47" s="29"/>
      <c r="Z47" s="29"/>
      <c r="AA47" s="29"/>
      <c r="AB47" s="29"/>
      <c r="AC47" s="29"/>
      <c r="AD47" s="29"/>
      <c r="AE47" s="29"/>
      <c r="AF47" s="29"/>
      <c r="AG47" s="29"/>
    </row>
    <row r="48" spans="3:33" x14ac:dyDescent="0.3">
      <c r="C48" s="27">
        <v>45975</v>
      </c>
      <c r="D48" s="4">
        <v>0</v>
      </c>
      <c r="E48" s="4">
        <v>30.18</v>
      </c>
      <c r="F48" s="4">
        <v>227.7</v>
      </c>
      <c r="G48" s="4">
        <v>538.18000000000006</v>
      </c>
      <c r="O48" s="29"/>
      <c r="P48" s="29"/>
      <c r="Q48" s="29"/>
      <c r="R48" s="29"/>
      <c r="S48" s="29"/>
      <c r="T48" s="29"/>
      <c r="U48" s="29"/>
      <c r="V48" s="29"/>
      <c r="W48" s="29"/>
      <c r="X48" s="29"/>
      <c r="Y48" s="29"/>
      <c r="Z48" s="29"/>
      <c r="AA48" s="29"/>
      <c r="AB48" s="29"/>
      <c r="AC48" s="29"/>
      <c r="AD48" s="29"/>
      <c r="AE48" s="29"/>
      <c r="AF48" s="29"/>
      <c r="AG48" s="29"/>
    </row>
    <row r="49" spans="3:33" x14ac:dyDescent="0.3">
      <c r="C49" s="27">
        <v>45976</v>
      </c>
      <c r="D49" s="4">
        <v>0</v>
      </c>
      <c r="E49" s="4">
        <v>20.51</v>
      </c>
      <c r="F49" s="4">
        <v>227.7</v>
      </c>
      <c r="G49" s="4">
        <v>558.69000000000005</v>
      </c>
      <c r="O49" s="29"/>
      <c r="P49" s="29"/>
      <c r="Q49" s="29"/>
      <c r="R49" s="29"/>
      <c r="S49" s="29"/>
      <c r="T49" s="29"/>
      <c r="U49" s="29"/>
      <c r="V49" s="29"/>
      <c r="W49" s="29"/>
      <c r="X49" s="29"/>
      <c r="Y49" s="29"/>
      <c r="Z49" s="29"/>
      <c r="AA49" s="29"/>
      <c r="AB49" s="29"/>
      <c r="AC49" s="29"/>
      <c r="AD49" s="29"/>
      <c r="AE49" s="29"/>
      <c r="AF49" s="29"/>
      <c r="AG49" s="29"/>
    </row>
    <row r="50" spans="3:33" x14ac:dyDescent="0.3">
      <c r="C50" s="27">
        <v>45977</v>
      </c>
      <c r="D50" s="4">
        <v>0</v>
      </c>
      <c r="E50" s="4">
        <v>23.09</v>
      </c>
      <c r="F50" s="4">
        <v>227.7</v>
      </c>
      <c r="G50" s="4">
        <v>581.78000000000009</v>
      </c>
      <c r="O50" s="29"/>
      <c r="P50" s="29"/>
      <c r="Q50" s="29"/>
      <c r="R50" s="29"/>
      <c r="S50" s="29"/>
      <c r="T50" s="29"/>
      <c r="U50" s="29"/>
      <c r="V50" s="29"/>
      <c r="W50" s="29"/>
      <c r="X50" s="29"/>
      <c r="Y50" s="29"/>
      <c r="Z50" s="29"/>
      <c r="AA50" s="29"/>
      <c r="AB50" s="29"/>
      <c r="AC50" s="29"/>
      <c r="AD50" s="29"/>
      <c r="AE50" s="29"/>
      <c r="AF50" s="29"/>
      <c r="AG50" s="29"/>
    </row>
    <row r="51" spans="3:33" x14ac:dyDescent="0.3">
      <c r="C51" s="27">
        <v>45978</v>
      </c>
      <c r="D51" s="4">
        <v>0</v>
      </c>
      <c r="E51" s="4">
        <v>1.61</v>
      </c>
      <c r="F51" s="4">
        <v>227.7</v>
      </c>
      <c r="G51" s="4">
        <v>583.3900000000001</v>
      </c>
      <c r="O51" s="29"/>
      <c r="P51" s="29"/>
      <c r="Q51" s="29"/>
      <c r="R51" s="29"/>
      <c r="S51" s="29"/>
      <c r="T51" s="29"/>
      <c r="U51" s="29"/>
      <c r="V51" s="29"/>
      <c r="W51" s="29"/>
      <c r="X51" s="29"/>
      <c r="Y51" s="29"/>
      <c r="Z51" s="29"/>
      <c r="AA51" s="29"/>
      <c r="AB51" s="29"/>
      <c r="AC51" s="29"/>
      <c r="AD51" s="29"/>
      <c r="AE51" s="29"/>
      <c r="AF51" s="29"/>
      <c r="AG51" s="29"/>
    </row>
    <row r="52" spans="3:33" x14ac:dyDescent="0.3">
      <c r="C52" s="27">
        <v>45979</v>
      </c>
      <c r="D52" s="4">
        <v>0</v>
      </c>
      <c r="E52" s="4">
        <v>0.67</v>
      </c>
      <c r="F52" s="4">
        <v>227.7</v>
      </c>
      <c r="G52" s="4">
        <v>584.06000000000006</v>
      </c>
      <c r="O52" s="29"/>
      <c r="P52" s="29"/>
      <c r="Q52" s="29"/>
      <c r="R52" s="29"/>
      <c r="S52" s="29"/>
      <c r="T52" s="29"/>
      <c r="U52" s="29"/>
      <c r="V52" s="29"/>
      <c r="W52" s="29"/>
      <c r="X52" s="29"/>
      <c r="Y52" s="29"/>
      <c r="Z52" s="29"/>
      <c r="AA52" s="29"/>
      <c r="AB52" s="29"/>
      <c r="AC52" s="29"/>
      <c r="AD52" s="29"/>
      <c r="AE52" s="29"/>
      <c r="AF52" s="29"/>
      <c r="AG52" s="29"/>
    </row>
    <row r="53" spans="3:33" x14ac:dyDescent="0.3">
      <c r="C53" s="27">
        <v>45980</v>
      </c>
      <c r="D53" s="4">
        <v>0</v>
      </c>
      <c r="E53" s="4">
        <v>0</v>
      </c>
      <c r="F53" s="4">
        <v>227.7</v>
      </c>
      <c r="G53" s="4">
        <v>584.06000000000006</v>
      </c>
      <c r="O53" s="29"/>
      <c r="P53" s="29"/>
      <c r="Q53" s="29"/>
      <c r="R53" s="29"/>
      <c r="S53" s="29"/>
      <c r="T53" s="29"/>
      <c r="U53" s="29"/>
      <c r="V53" s="29"/>
      <c r="W53" s="29"/>
      <c r="X53" s="29"/>
      <c r="Y53" s="29"/>
      <c r="Z53" s="29"/>
      <c r="AA53" s="29"/>
      <c r="AB53" s="29"/>
      <c r="AC53" s="29"/>
      <c r="AD53" s="29"/>
      <c r="AE53" s="29"/>
      <c r="AF53" s="29"/>
      <c r="AG53" s="29"/>
    </row>
    <row r="54" spans="3:33" x14ac:dyDescent="0.3">
      <c r="C54" s="27">
        <v>45981</v>
      </c>
      <c r="D54" s="4">
        <v>0</v>
      </c>
      <c r="E54" s="4">
        <v>0</v>
      </c>
      <c r="F54" s="4">
        <v>227.7</v>
      </c>
      <c r="G54" s="4">
        <v>584.06000000000006</v>
      </c>
      <c r="O54" s="29"/>
      <c r="P54" s="29"/>
      <c r="Q54" s="29"/>
      <c r="R54" s="29"/>
      <c r="S54" s="29"/>
      <c r="T54" s="29"/>
      <c r="U54" s="29"/>
      <c r="V54" s="29"/>
      <c r="W54" s="29"/>
      <c r="X54" s="29"/>
      <c r="Y54" s="29"/>
      <c r="Z54" s="29"/>
      <c r="AA54" s="29"/>
      <c r="AB54" s="29"/>
      <c r="AC54" s="29"/>
      <c r="AD54" s="29"/>
      <c r="AE54" s="29"/>
      <c r="AF54" s="29"/>
      <c r="AG54" s="29"/>
    </row>
    <row r="55" spans="3:33" x14ac:dyDescent="0.3">
      <c r="C55" s="27">
        <v>45982</v>
      </c>
      <c r="D55" s="4">
        <v>0</v>
      </c>
      <c r="E55" s="4">
        <v>0</v>
      </c>
      <c r="F55" s="4">
        <v>227.7</v>
      </c>
      <c r="G55" s="4">
        <v>584.06000000000006</v>
      </c>
      <c r="O55" s="29"/>
      <c r="P55" s="29"/>
      <c r="Q55" s="29"/>
      <c r="R55" s="29"/>
      <c r="S55" s="29"/>
      <c r="T55" s="29"/>
      <c r="U55" s="29"/>
      <c r="V55" s="29"/>
      <c r="W55" s="29"/>
      <c r="X55" s="29"/>
      <c r="Y55" s="29"/>
      <c r="Z55" s="29"/>
      <c r="AA55" s="29"/>
      <c r="AB55" s="29"/>
      <c r="AC55" s="29"/>
      <c r="AD55" s="29"/>
      <c r="AE55" s="29"/>
      <c r="AF55" s="29"/>
      <c r="AG55" s="29"/>
    </row>
    <row r="56" spans="3:33" x14ac:dyDescent="0.3">
      <c r="C56" s="27">
        <v>45983</v>
      </c>
      <c r="D56" s="4">
        <v>0</v>
      </c>
      <c r="E56" s="4">
        <v>1.83</v>
      </c>
      <c r="F56" s="4">
        <v>227.7</v>
      </c>
      <c r="G56" s="4">
        <v>585.8900000000001</v>
      </c>
      <c r="O56" s="29"/>
      <c r="P56" s="29"/>
      <c r="Q56" s="29"/>
      <c r="R56" s="29"/>
      <c r="S56" s="29"/>
      <c r="T56" s="29"/>
      <c r="U56" s="29"/>
      <c r="V56" s="29"/>
      <c r="W56" s="29"/>
      <c r="X56" s="29"/>
      <c r="Y56" s="29"/>
      <c r="Z56" s="29"/>
      <c r="AA56" s="29"/>
      <c r="AB56" s="29"/>
      <c r="AC56" s="29"/>
      <c r="AD56" s="29"/>
      <c r="AE56" s="29"/>
      <c r="AF56" s="29"/>
      <c r="AG56" s="29"/>
    </row>
    <row r="57" spans="3:33" x14ac:dyDescent="0.3">
      <c r="C57" s="27">
        <v>45984</v>
      </c>
      <c r="D57" s="4">
        <v>0.9</v>
      </c>
      <c r="E57" s="4">
        <v>5.64</v>
      </c>
      <c r="F57" s="4">
        <v>228.6</v>
      </c>
      <c r="G57" s="4">
        <v>591.53000000000009</v>
      </c>
      <c r="O57" s="29"/>
      <c r="P57" s="29"/>
      <c r="Q57" s="29"/>
      <c r="R57" s="29"/>
      <c r="S57" s="29"/>
      <c r="T57" s="29"/>
      <c r="U57" s="29"/>
      <c r="V57" s="29"/>
      <c r="W57" s="29"/>
      <c r="X57" s="29"/>
      <c r="Y57" s="29"/>
      <c r="Z57" s="29"/>
      <c r="AA57" s="29"/>
      <c r="AB57" s="29"/>
      <c r="AC57" s="29"/>
      <c r="AD57" s="29"/>
      <c r="AE57" s="29"/>
      <c r="AF57" s="29"/>
      <c r="AG57" s="29"/>
    </row>
    <row r="58" spans="3:33" x14ac:dyDescent="0.3">
      <c r="C58" s="27">
        <v>45985</v>
      </c>
      <c r="D58" s="4">
        <v>1.6</v>
      </c>
      <c r="E58" s="4">
        <v>2.46</v>
      </c>
      <c r="F58" s="4">
        <v>230.2</v>
      </c>
      <c r="G58" s="4">
        <v>593.99000000000012</v>
      </c>
      <c r="O58" s="29"/>
      <c r="P58" s="29"/>
      <c r="Q58" s="29"/>
      <c r="R58" s="29"/>
      <c r="S58" s="29"/>
      <c r="T58" s="29"/>
      <c r="U58" s="29"/>
      <c r="V58" s="29"/>
      <c r="W58" s="29"/>
      <c r="X58" s="29"/>
      <c r="Y58" s="29"/>
      <c r="Z58" s="29"/>
      <c r="AA58" s="29"/>
      <c r="AB58" s="29"/>
      <c r="AC58" s="29"/>
      <c r="AD58" s="29"/>
      <c r="AE58" s="29"/>
      <c r="AF58" s="29"/>
      <c r="AG58" s="29"/>
    </row>
    <row r="59" spans="3:33" x14ac:dyDescent="0.3">
      <c r="C59" s="27">
        <v>45986</v>
      </c>
      <c r="D59" s="4">
        <v>0.9</v>
      </c>
      <c r="E59" s="4">
        <v>2.87</v>
      </c>
      <c r="F59" s="4">
        <v>231.1</v>
      </c>
      <c r="G59" s="4">
        <v>596.86000000000013</v>
      </c>
      <c r="O59" s="29"/>
      <c r="P59" s="29"/>
      <c r="Q59" s="29"/>
      <c r="R59" s="29"/>
      <c r="S59" s="29"/>
      <c r="T59" s="29"/>
      <c r="U59" s="29"/>
      <c r="V59" s="29"/>
      <c r="W59" s="29"/>
      <c r="X59" s="29"/>
      <c r="Y59" s="29"/>
      <c r="Z59" s="29"/>
      <c r="AA59" s="29"/>
      <c r="AB59" s="29"/>
      <c r="AC59" s="29"/>
      <c r="AD59" s="29"/>
      <c r="AE59" s="29"/>
      <c r="AF59" s="29"/>
      <c r="AG59" s="29"/>
    </row>
    <row r="60" spans="3:33" x14ac:dyDescent="0.3">
      <c r="C60" s="27">
        <v>45987</v>
      </c>
      <c r="D60" s="4">
        <v>0.6</v>
      </c>
      <c r="E60" s="4">
        <v>3.11</v>
      </c>
      <c r="F60" s="4">
        <v>231.7</v>
      </c>
      <c r="G60" s="4">
        <v>599.97000000000014</v>
      </c>
      <c r="O60" s="29"/>
      <c r="P60" s="29"/>
      <c r="Q60" s="29"/>
      <c r="R60" s="29"/>
      <c r="S60" s="29"/>
      <c r="T60" s="29"/>
      <c r="U60" s="29"/>
      <c r="V60" s="29"/>
      <c r="W60" s="29"/>
      <c r="X60" s="29"/>
      <c r="Y60" s="29"/>
      <c r="Z60" s="29"/>
      <c r="AA60" s="29"/>
      <c r="AB60" s="29"/>
      <c r="AC60" s="29"/>
      <c r="AD60" s="29"/>
      <c r="AE60" s="29"/>
      <c r="AF60" s="29"/>
      <c r="AG60" s="29"/>
    </row>
    <row r="61" spans="3:33" x14ac:dyDescent="0.3">
      <c r="C61" s="27">
        <v>45988</v>
      </c>
      <c r="D61" s="4">
        <v>0</v>
      </c>
      <c r="E61" s="4">
        <v>4.49</v>
      </c>
      <c r="F61" s="4">
        <v>231.7</v>
      </c>
      <c r="G61" s="4">
        <v>604.46000000000015</v>
      </c>
      <c r="O61" s="29"/>
      <c r="P61" s="29"/>
      <c r="Q61" s="29"/>
      <c r="R61" s="29"/>
      <c r="S61" s="29"/>
      <c r="T61" s="29"/>
      <c r="U61" s="29"/>
      <c r="V61" s="29"/>
      <c r="W61" s="29"/>
      <c r="X61" s="29"/>
      <c r="Y61" s="29"/>
      <c r="Z61" s="29"/>
      <c r="AA61" s="29"/>
      <c r="AB61" s="29"/>
      <c r="AC61" s="29"/>
      <c r="AD61" s="29"/>
      <c r="AE61" s="29"/>
      <c r="AF61" s="29"/>
      <c r="AG61" s="29"/>
    </row>
    <row r="62" spans="3:33" x14ac:dyDescent="0.3">
      <c r="C62" s="27">
        <v>45989</v>
      </c>
      <c r="D62" s="4">
        <v>0</v>
      </c>
      <c r="E62" s="4">
        <v>3.12</v>
      </c>
      <c r="F62" s="4">
        <v>231.7</v>
      </c>
      <c r="G62" s="4">
        <v>607.58000000000015</v>
      </c>
      <c r="O62" s="29"/>
      <c r="P62" s="29"/>
      <c r="Q62" s="29"/>
      <c r="R62" s="29"/>
      <c r="S62" s="29"/>
      <c r="T62" s="29"/>
      <c r="U62" s="29"/>
      <c r="V62" s="29"/>
      <c r="W62" s="29"/>
      <c r="X62" s="29"/>
      <c r="Y62" s="29"/>
      <c r="Z62" s="29"/>
      <c r="AA62" s="29"/>
      <c r="AB62" s="29"/>
      <c r="AC62" s="29"/>
      <c r="AD62" s="29"/>
      <c r="AE62" s="29"/>
      <c r="AF62" s="29"/>
      <c r="AG62" s="29"/>
    </row>
    <row r="63" spans="3:33" x14ac:dyDescent="0.3">
      <c r="C63" s="27">
        <v>45990</v>
      </c>
      <c r="D63" s="4">
        <v>0</v>
      </c>
      <c r="E63" s="4">
        <v>1.39</v>
      </c>
      <c r="F63" s="4">
        <v>231.7</v>
      </c>
      <c r="G63" s="4">
        <v>608.97000000000014</v>
      </c>
      <c r="O63" s="29"/>
      <c r="P63" s="29"/>
      <c r="Q63" s="29"/>
      <c r="R63" s="29"/>
      <c r="S63" s="29"/>
      <c r="T63" s="29"/>
      <c r="U63" s="29"/>
      <c r="V63" s="29"/>
      <c r="W63" s="29"/>
      <c r="X63" s="29"/>
      <c r="Y63" s="29"/>
      <c r="Z63" s="29"/>
      <c r="AA63" s="29"/>
      <c r="AB63" s="29"/>
      <c r="AC63" s="29"/>
      <c r="AD63" s="29"/>
      <c r="AE63" s="29"/>
      <c r="AF63" s="29"/>
      <c r="AG63" s="29"/>
    </row>
    <row r="64" spans="3:33" x14ac:dyDescent="0.3">
      <c r="C64" s="27">
        <v>45991</v>
      </c>
      <c r="D64" s="4">
        <v>4.0999999999999996</v>
      </c>
      <c r="E64" s="4">
        <v>1.53</v>
      </c>
      <c r="F64" s="4">
        <v>235.79999999999998</v>
      </c>
      <c r="G64" s="4">
        <v>610.50000000000011</v>
      </c>
      <c r="O64" s="29"/>
      <c r="P64" s="29"/>
      <c r="Q64" s="29"/>
      <c r="R64" s="29"/>
      <c r="S64" s="29"/>
      <c r="T64" s="29"/>
      <c r="U64" s="29"/>
      <c r="V64" s="29"/>
      <c r="W64" s="29"/>
      <c r="X64" s="29"/>
      <c r="Y64" s="29"/>
      <c r="Z64" s="29"/>
      <c r="AA64" s="29"/>
      <c r="AB64" s="29"/>
      <c r="AC64" s="29"/>
      <c r="AD64" s="29"/>
      <c r="AE64" s="29"/>
      <c r="AF64" s="29"/>
      <c r="AG64" s="29"/>
    </row>
    <row r="65" spans="3:33" x14ac:dyDescent="0.3">
      <c r="C65" s="27">
        <v>45992</v>
      </c>
      <c r="D65" s="4">
        <v>3.9</v>
      </c>
      <c r="E65" s="4">
        <v>6.04</v>
      </c>
      <c r="F65" s="4">
        <v>239.7</v>
      </c>
      <c r="G65" s="4">
        <v>616.54000000000008</v>
      </c>
      <c r="O65" s="29"/>
      <c r="P65" s="29"/>
      <c r="Q65" s="29"/>
      <c r="R65" s="29"/>
      <c r="S65" s="29"/>
      <c r="T65" s="29"/>
      <c r="U65" s="29"/>
      <c r="V65" s="29"/>
      <c r="W65" s="29"/>
      <c r="X65" s="29"/>
      <c r="Y65" s="29"/>
      <c r="Z65" s="29"/>
      <c r="AA65" s="29"/>
      <c r="AB65" s="29"/>
      <c r="AC65" s="29"/>
      <c r="AD65" s="29"/>
      <c r="AE65" s="29"/>
      <c r="AF65" s="29"/>
      <c r="AG65" s="29"/>
    </row>
    <row r="66" spans="3:33" x14ac:dyDescent="0.3">
      <c r="C66" s="27">
        <v>45993</v>
      </c>
      <c r="D66" s="4">
        <v>0</v>
      </c>
      <c r="E66" s="4">
        <v>8.6199999999999992</v>
      </c>
      <c r="F66" s="4">
        <v>239.7</v>
      </c>
      <c r="G66" s="4">
        <v>625.16000000000008</v>
      </c>
      <c r="O66" s="29"/>
      <c r="P66" s="29"/>
      <c r="Q66" s="29"/>
      <c r="R66" s="29"/>
      <c r="S66" s="29"/>
      <c r="T66" s="29"/>
      <c r="U66" s="29"/>
      <c r="V66" s="29"/>
      <c r="W66" s="29"/>
      <c r="X66" s="29"/>
      <c r="Y66" s="29"/>
      <c r="Z66" s="29"/>
      <c r="AA66" s="29"/>
      <c r="AB66" s="29"/>
      <c r="AC66" s="29"/>
      <c r="AD66" s="29"/>
      <c r="AE66" s="29"/>
      <c r="AF66" s="29"/>
      <c r="AG66" s="29"/>
    </row>
    <row r="67" spans="3:33" x14ac:dyDescent="0.3">
      <c r="C67" s="27">
        <v>45994</v>
      </c>
      <c r="D67" s="4">
        <v>0</v>
      </c>
      <c r="E67" s="4">
        <v>9.7100000000000009</v>
      </c>
      <c r="F67" s="4">
        <v>239.7</v>
      </c>
      <c r="G67" s="4">
        <v>634.87000000000012</v>
      </c>
      <c r="O67" s="29"/>
      <c r="P67" s="29"/>
      <c r="Q67" s="29"/>
      <c r="R67" s="29"/>
      <c r="S67" s="29"/>
      <c r="T67" s="29"/>
      <c r="U67" s="29"/>
      <c r="V67" s="29"/>
      <c r="W67" s="29"/>
      <c r="X67" s="29"/>
      <c r="Y67" s="29"/>
      <c r="Z67" s="29"/>
      <c r="AA67" s="29"/>
      <c r="AB67" s="29"/>
      <c r="AC67" s="29"/>
      <c r="AD67" s="29"/>
      <c r="AE67" s="29"/>
      <c r="AF67" s="29"/>
      <c r="AG67" s="29"/>
    </row>
    <row r="68" spans="3:33" x14ac:dyDescent="0.3">
      <c r="C68" s="27">
        <v>45995</v>
      </c>
      <c r="D68" s="4">
        <v>0</v>
      </c>
      <c r="E68" s="4">
        <v>11.7</v>
      </c>
      <c r="F68" s="4">
        <v>239.7</v>
      </c>
      <c r="G68" s="4">
        <v>646.57000000000016</v>
      </c>
      <c r="O68" s="29"/>
      <c r="P68" s="29"/>
      <c r="Q68" s="29"/>
      <c r="R68" s="29"/>
      <c r="S68" s="29"/>
      <c r="T68" s="29"/>
      <c r="U68" s="29"/>
      <c r="V68" s="29"/>
      <c r="W68" s="29"/>
      <c r="X68" s="29"/>
      <c r="Y68" s="29"/>
      <c r="Z68" s="29"/>
      <c r="AA68" s="29"/>
      <c r="AB68" s="29"/>
      <c r="AC68" s="29"/>
      <c r="AD68" s="29"/>
      <c r="AE68" s="29"/>
      <c r="AF68" s="29"/>
      <c r="AG68" s="29"/>
    </row>
    <row r="69" spans="3:33" x14ac:dyDescent="0.3">
      <c r="C69" s="27">
        <v>45996</v>
      </c>
      <c r="D69" s="4">
        <v>0</v>
      </c>
      <c r="E69" s="4">
        <v>16</v>
      </c>
      <c r="F69" s="4">
        <v>239.7</v>
      </c>
      <c r="G69" s="4">
        <v>662.57000000000016</v>
      </c>
      <c r="O69" s="29"/>
      <c r="P69" s="29"/>
      <c r="Q69" s="29"/>
      <c r="R69" s="29"/>
      <c r="S69" s="29"/>
      <c r="T69" s="29"/>
      <c r="U69" s="29"/>
      <c r="V69" s="29"/>
      <c r="W69" s="29"/>
      <c r="X69" s="29"/>
      <c r="Y69" s="29"/>
      <c r="Z69" s="29"/>
      <c r="AA69" s="29"/>
      <c r="AB69" s="29"/>
      <c r="AC69" s="29"/>
      <c r="AD69" s="29"/>
      <c r="AE69" s="29"/>
      <c r="AF69" s="29"/>
      <c r="AG69" s="29"/>
    </row>
    <row r="70" spans="3:33" x14ac:dyDescent="0.3">
      <c r="C70" s="27">
        <v>45997</v>
      </c>
      <c r="D70" s="4">
        <v>0</v>
      </c>
      <c r="E70" s="4">
        <v>5.88</v>
      </c>
      <c r="F70" s="4">
        <v>239.7</v>
      </c>
      <c r="G70" s="4">
        <v>668.45000000000016</v>
      </c>
      <c r="O70" s="29"/>
      <c r="P70" s="29"/>
      <c r="Q70" s="29"/>
      <c r="R70" s="29"/>
      <c r="S70" s="29"/>
      <c r="T70" s="29"/>
      <c r="U70" s="29"/>
      <c r="V70" s="29"/>
      <c r="W70" s="29"/>
      <c r="X70" s="29"/>
      <c r="Y70" s="29"/>
      <c r="Z70" s="29"/>
      <c r="AA70" s="29"/>
      <c r="AB70" s="29"/>
      <c r="AC70" s="29"/>
      <c r="AD70" s="29"/>
      <c r="AE70" s="29"/>
      <c r="AF70" s="29"/>
      <c r="AG70" s="29"/>
    </row>
    <row r="71" spans="3:33" x14ac:dyDescent="0.3">
      <c r="C71" s="27">
        <v>45998</v>
      </c>
      <c r="D71" s="4">
        <v>0</v>
      </c>
      <c r="E71" s="4">
        <v>5.38</v>
      </c>
      <c r="F71" s="4">
        <v>239.7</v>
      </c>
      <c r="G71" s="4">
        <v>673.83000000000015</v>
      </c>
      <c r="O71" s="29"/>
      <c r="P71" s="29"/>
      <c r="Q71" s="29"/>
      <c r="R71" s="29"/>
      <c r="S71" s="29"/>
      <c r="T71" s="29"/>
      <c r="U71" s="29"/>
      <c r="V71" s="29"/>
      <c r="W71" s="29"/>
      <c r="X71" s="29"/>
      <c r="Y71" s="29"/>
      <c r="Z71" s="29"/>
      <c r="AA71" s="29"/>
      <c r="AB71" s="29"/>
      <c r="AC71" s="29"/>
      <c r="AD71" s="29"/>
      <c r="AE71" s="29"/>
      <c r="AF71" s="29"/>
      <c r="AG71" s="29"/>
    </row>
    <row r="72" spans="3:33" x14ac:dyDescent="0.3">
      <c r="C72" s="27">
        <v>45999</v>
      </c>
      <c r="D72" s="4">
        <v>0</v>
      </c>
      <c r="E72" s="4">
        <v>6.57</v>
      </c>
      <c r="F72" s="4">
        <v>239.7</v>
      </c>
      <c r="G72" s="4">
        <v>680.4000000000002</v>
      </c>
      <c r="O72" s="29"/>
      <c r="P72" s="29"/>
      <c r="Q72" s="29"/>
      <c r="R72" s="29"/>
      <c r="S72" s="29"/>
      <c r="T72" s="29"/>
      <c r="U72" s="29"/>
      <c r="V72" s="29"/>
      <c r="W72" s="29"/>
      <c r="X72" s="29"/>
      <c r="Y72" s="29"/>
      <c r="Z72" s="29"/>
      <c r="AA72" s="29"/>
      <c r="AB72" s="29"/>
      <c r="AC72" s="29"/>
      <c r="AD72" s="29"/>
      <c r="AE72" s="29"/>
      <c r="AF72" s="29"/>
      <c r="AG72" s="29"/>
    </row>
    <row r="73" spans="3:33" x14ac:dyDescent="0.3">
      <c r="C73" s="27">
        <v>46000</v>
      </c>
      <c r="D73" s="4">
        <v>0</v>
      </c>
      <c r="E73" s="4">
        <v>5.7</v>
      </c>
      <c r="F73" s="4">
        <v>239.7</v>
      </c>
      <c r="G73" s="4">
        <v>686.10000000000025</v>
      </c>
      <c r="O73" s="29"/>
      <c r="P73" s="29"/>
      <c r="Q73" s="29"/>
      <c r="R73" s="29"/>
      <c r="S73" s="29"/>
      <c r="T73" s="29"/>
      <c r="U73" s="29"/>
      <c r="V73" s="29"/>
      <c r="W73" s="29"/>
      <c r="X73" s="29"/>
      <c r="Y73" s="29"/>
      <c r="Z73" s="29"/>
      <c r="AA73" s="29"/>
      <c r="AB73" s="29"/>
      <c r="AC73" s="29"/>
      <c r="AD73" s="29"/>
      <c r="AE73" s="29"/>
      <c r="AF73" s="29"/>
      <c r="AG73" s="29"/>
    </row>
    <row r="74" spans="3:33" x14ac:dyDescent="0.3">
      <c r="C74" s="27">
        <v>46001</v>
      </c>
      <c r="D74" s="4">
        <v>0</v>
      </c>
      <c r="E74" s="4">
        <v>5.43</v>
      </c>
      <c r="F74" s="4">
        <v>239.7</v>
      </c>
      <c r="G74" s="4">
        <v>691.5300000000002</v>
      </c>
      <c r="O74" s="29"/>
      <c r="P74" s="29"/>
      <c r="Q74" s="29"/>
      <c r="R74" s="29"/>
      <c r="S74" s="29"/>
      <c r="T74" s="29"/>
      <c r="U74" s="29"/>
      <c r="V74" s="29"/>
      <c r="W74" s="29"/>
      <c r="X74" s="29"/>
      <c r="Y74" s="29"/>
      <c r="Z74" s="29"/>
      <c r="AA74" s="29"/>
      <c r="AB74" s="29"/>
      <c r="AC74" s="29"/>
      <c r="AD74" s="29"/>
      <c r="AE74" s="29"/>
      <c r="AF74" s="29"/>
      <c r="AG74" s="29"/>
    </row>
    <row r="75" spans="3:33" x14ac:dyDescent="0.3">
      <c r="C75" s="27">
        <v>46002</v>
      </c>
      <c r="D75" s="4">
        <v>0</v>
      </c>
      <c r="E75" s="4">
        <v>5.32</v>
      </c>
      <c r="F75" s="4">
        <v>239.7</v>
      </c>
      <c r="G75" s="4">
        <v>696.85000000000025</v>
      </c>
      <c r="O75" s="29"/>
      <c r="P75" s="29"/>
      <c r="Q75" s="29"/>
      <c r="R75" s="29"/>
      <c r="S75" s="29"/>
      <c r="T75" s="29"/>
      <c r="U75" s="29"/>
      <c r="V75" s="29"/>
      <c r="W75" s="29"/>
      <c r="X75" s="29"/>
      <c r="Y75" s="29"/>
      <c r="Z75" s="29"/>
      <c r="AA75" s="29"/>
      <c r="AB75" s="29"/>
      <c r="AC75" s="29"/>
      <c r="AD75" s="29"/>
      <c r="AE75" s="29"/>
      <c r="AF75" s="29"/>
      <c r="AG75" s="29"/>
    </row>
    <row r="76" spans="3:33" x14ac:dyDescent="0.3">
      <c r="C76" s="27">
        <v>46003</v>
      </c>
      <c r="D76" s="4">
        <v>0</v>
      </c>
      <c r="E76" s="4">
        <v>5.0999999999999996</v>
      </c>
      <c r="F76" s="4">
        <v>239.7</v>
      </c>
      <c r="G76" s="4">
        <v>701.95000000000027</v>
      </c>
      <c r="O76" s="29"/>
      <c r="P76" s="29"/>
      <c r="Q76" s="29"/>
      <c r="R76" s="29"/>
      <c r="S76" s="29"/>
      <c r="T76" s="29"/>
      <c r="U76" s="29"/>
      <c r="V76" s="29"/>
      <c r="W76" s="29"/>
      <c r="X76" s="29"/>
      <c r="Y76" s="29"/>
      <c r="Z76" s="29"/>
      <c r="AA76" s="29"/>
      <c r="AB76" s="29"/>
      <c r="AC76" s="29"/>
      <c r="AD76" s="29"/>
      <c r="AE76" s="29"/>
      <c r="AF76" s="29"/>
      <c r="AG76" s="29"/>
    </row>
    <row r="77" spans="3:33" x14ac:dyDescent="0.3">
      <c r="C77" s="27">
        <v>46004</v>
      </c>
      <c r="D77" s="4">
        <v>0</v>
      </c>
      <c r="E77" s="4">
        <v>5.31</v>
      </c>
      <c r="F77" s="4">
        <v>239.7</v>
      </c>
      <c r="G77" s="4">
        <v>707.26000000000022</v>
      </c>
      <c r="O77" s="29"/>
      <c r="P77" s="29"/>
      <c r="Q77" s="29"/>
      <c r="R77" s="29"/>
      <c r="S77" s="29"/>
      <c r="T77" s="29"/>
      <c r="U77" s="29"/>
      <c r="V77" s="29"/>
      <c r="W77" s="29"/>
      <c r="X77" s="29"/>
      <c r="Y77" s="29"/>
      <c r="Z77" s="29"/>
      <c r="AA77" s="29"/>
      <c r="AB77" s="29"/>
      <c r="AC77" s="29"/>
      <c r="AD77" s="29"/>
      <c r="AE77" s="29"/>
      <c r="AF77" s="29"/>
      <c r="AG77" s="29"/>
    </row>
    <row r="78" spans="3:33" x14ac:dyDescent="0.3">
      <c r="C78" s="27">
        <v>46005</v>
      </c>
      <c r="D78" s="4">
        <v>3.8</v>
      </c>
      <c r="E78" s="4">
        <v>5.13</v>
      </c>
      <c r="F78" s="4">
        <v>243.5</v>
      </c>
      <c r="G78" s="4">
        <v>712.39000000000021</v>
      </c>
      <c r="O78" s="29"/>
      <c r="P78" s="29"/>
      <c r="Q78" s="29"/>
      <c r="R78" s="29"/>
      <c r="S78" s="29"/>
      <c r="T78" s="29"/>
      <c r="U78" s="29"/>
      <c r="V78" s="29"/>
      <c r="W78" s="29"/>
      <c r="X78" s="29"/>
      <c r="Y78" s="29"/>
      <c r="Z78" s="29"/>
      <c r="AA78" s="29"/>
      <c r="AB78" s="29"/>
      <c r="AC78" s="29"/>
      <c r="AD78" s="29"/>
      <c r="AE78" s="29"/>
      <c r="AF78" s="29"/>
      <c r="AG78" s="29"/>
    </row>
    <row r="79" spans="3:33" x14ac:dyDescent="0.3">
      <c r="C79" s="27">
        <v>46006</v>
      </c>
      <c r="D79" s="4">
        <v>5</v>
      </c>
      <c r="E79" s="4">
        <v>5.26</v>
      </c>
      <c r="F79" s="4">
        <v>248.5</v>
      </c>
      <c r="G79" s="4">
        <v>717.6500000000002</v>
      </c>
      <c r="O79" s="29"/>
      <c r="P79" s="29"/>
      <c r="Q79" s="29"/>
      <c r="R79" s="29"/>
      <c r="S79" s="29"/>
      <c r="T79" s="29"/>
      <c r="U79" s="29"/>
      <c r="V79" s="29"/>
      <c r="W79" s="29"/>
      <c r="X79" s="29"/>
      <c r="Y79" s="29"/>
      <c r="Z79" s="29"/>
      <c r="AA79" s="29"/>
      <c r="AB79" s="29"/>
      <c r="AC79" s="29"/>
      <c r="AD79" s="29"/>
      <c r="AE79" s="29"/>
      <c r="AF79" s="29"/>
      <c r="AG79" s="29"/>
    </row>
    <row r="80" spans="3:33" x14ac:dyDescent="0.3">
      <c r="C80" s="27">
        <v>46007</v>
      </c>
      <c r="D80" s="4">
        <v>3.5</v>
      </c>
      <c r="E80" s="4">
        <v>0</v>
      </c>
      <c r="F80" s="4">
        <v>252</v>
      </c>
      <c r="G80" s="4">
        <v>717.6500000000002</v>
      </c>
      <c r="O80" s="29"/>
      <c r="P80" s="29"/>
      <c r="Q80" s="29"/>
      <c r="R80" s="29"/>
      <c r="S80" s="29"/>
      <c r="T80" s="29"/>
      <c r="U80" s="29"/>
      <c r="V80" s="29"/>
      <c r="W80" s="29"/>
      <c r="X80" s="29"/>
      <c r="Y80" s="29"/>
      <c r="Z80" s="29"/>
      <c r="AA80" s="29"/>
      <c r="AB80" s="29"/>
      <c r="AC80" s="29"/>
      <c r="AD80" s="29"/>
      <c r="AE80" s="29"/>
      <c r="AF80" s="29"/>
      <c r="AG80" s="29"/>
    </row>
    <row r="81" spans="3:33" x14ac:dyDescent="0.3">
      <c r="C81" s="27">
        <v>46008</v>
      </c>
      <c r="D81" s="4">
        <v>2.6</v>
      </c>
      <c r="E81" s="4">
        <v>0</v>
      </c>
      <c r="F81" s="4">
        <v>254.6</v>
      </c>
      <c r="G81" s="4">
        <v>717.6500000000002</v>
      </c>
      <c r="O81" s="29"/>
      <c r="P81" s="29"/>
      <c r="Q81" s="29"/>
      <c r="R81" s="29"/>
      <c r="S81" s="29"/>
      <c r="T81" s="29"/>
      <c r="U81" s="29"/>
      <c r="V81" s="29"/>
      <c r="W81" s="29"/>
      <c r="X81" s="29"/>
      <c r="Y81" s="29"/>
      <c r="Z81" s="29"/>
      <c r="AA81" s="29"/>
      <c r="AB81" s="29"/>
      <c r="AC81" s="29"/>
      <c r="AD81" s="29"/>
      <c r="AE81" s="29"/>
      <c r="AF81" s="29"/>
      <c r="AG81" s="29"/>
    </row>
    <row r="82" spans="3:33" x14ac:dyDescent="0.3">
      <c r="C82" s="27">
        <v>46009</v>
      </c>
      <c r="D82" s="4">
        <v>6.3</v>
      </c>
      <c r="E82" s="4">
        <v>0</v>
      </c>
      <c r="F82" s="4">
        <v>260.89999999999998</v>
      </c>
      <c r="G82" s="4">
        <v>717.6500000000002</v>
      </c>
      <c r="O82" s="29"/>
      <c r="P82" s="29"/>
      <c r="Q82" s="29"/>
      <c r="R82" s="29"/>
      <c r="S82" s="29"/>
      <c r="T82" s="29"/>
      <c r="U82" s="29"/>
      <c r="V82" s="29"/>
      <c r="W82" s="29"/>
      <c r="X82" s="29"/>
      <c r="Y82" s="29"/>
      <c r="Z82" s="29"/>
      <c r="AA82" s="29"/>
      <c r="AB82" s="29"/>
      <c r="AC82" s="29"/>
      <c r="AD82" s="29"/>
      <c r="AE82" s="29"/>
      <c r="AF82" s="29"/>
      <c r="AG82" s="29"/>
    </row>
    <row r="83" spans="3:33" x14ac:dyDescent="0.3">
      <c r="C83" s="27">
        <v>46010</v>
      </c>
      <c r="D83" s="4">
        <v>4.5</v>
      </c>
      <c r="E83" s="4">
        <v>0</v>
      </c>
      <c r="F83" s="4">
        <v>265.39999999999998</v>
      </c>
      <c r="G83" s="4">
        <v>717.6500000000002</v>
      </c>
      <c r="O83" s="29"/>
      <c r="P83" s="29"/>
      <c r="Q83" s="29"/>
      <c r="R83" s="29"/>
      <c r="S83" s="29"/>
      <c r="T83" s="29"/>
      <c r="U83" s="29"/>
      <c r="V83" s="29"/>
      <c r="W83" s="29"/>
      <c r="X83" s="29"/>
      <c r="Y83" s="29"/>
      <c r="Z83" s="29"/>
      <c r="AA83" s="29"/>
      <c r="AB83" s="29"/>
      <c r="AC83" s="29"/>
      <c r="AD83" s="29"/>
      <c r="AE83" s="29"/>
      <c r="AF83" s="29"/>
      <c r="AG83" s="29"/>
    </row>
    <row r="84" spans="3:33" x14ac:dyDescent="0.3">
      <c r="C84" s="27">
        <v>46011</v>
      </c>
      <c r="D84" s="4">
        <v>3.8</v>
      </c>
      <c r="E84" s="4">
        <v>0</v>
      </c>
      <c r="F84" s="4">
        <v>269.2</v>
      </c>
      <c r="G84" s="4">
        <v>717.6500000000002</v>
      </c>
      <c r="O84" s="29"/>
      <c r="P84" s="29"/>
      <c r="Q84" s="29"/>
      <c r="R84" s="29"/>
      <c r="S84" s="29"/>
      <c r="T84" s="29"/>
      <c r="U84" s="29"/>
      <c r="V84" s="29"/>
      <c r="W84" s="29"/>
      <c r="X84" s="29"/>
      <c r="Y84" s="29"/>
      <c r="Z84" s="29"/>
      <c r="AA84" s="29"/>
      <c r="AB84" s="29"/>
      <c r="AC84" s="29"/>
      <c r="AD84" s="29"/>
      <c r="AE84" s="29"/>
      <c r="AF84" s="29"/>
      <c r="AG84" s="29"/>
    </row>
    <row r="85" spans="3:33" x14ac:dyDescent="0.3">
      <c r="C85" s="27">
        <v>46012</v>
      </c>
      <c r="D85" s="4">
        <v>0.7</v>
      </c>
      <c r="E85" s="4">
        <v>0</v>
      </c>
      <c r="F85" s="4">
        <v>269.89999999999998</v>
      </c>
      <c r="G85" s="4">
        <v>717.6500000000002</v>
      </c>
      <c r="O85" s="29"/>
      <c r="P85" s="29"/>
      <c r="Q85" s="29"/>
      <c r="R85" s="29"/>
      <c r="S85" s="29"/>
      <c r="T85" s="29"/>
      <c r="U85" s="29"/>
      <c r="V85" s="29"/>
      <c r="W85" s="29"/>
      <c r="X85" s="29"/>
      <c r="Y85" s="29"/>
      <c r="Z85" s="29"/>
      <c r="AA85" s="29"/>
      <c r="AB85" s="29"/>
      <c r="AC85" s="29"/>
      <c r="AD85" s="29"/>
      <c r="AE85" s="29"/>
      <c r="AF85" s="29"/>
      <c r="AG85" s="29"/>
    </row>
    <row r="86" spans="3:33" x14ac:dyDescent="0.3">
      <c r="C86" s="27">
        <v>46013</v>
      </c>
      <c r="D86" s="4">
        <v>0.5</v>
      </c>
      <c r="E86" s="4">
        <v>0</v>
      </c>
      <c r="F86" s="4">
        <v>270.39999999999998</v>
      </c>
      <c r="G86" s="4">
        <v>717.6500000000002</v>
      </c>
      <c r="O86" s="29"/>
      <c r="P86" s="29"/>
      <c r="Q86" s="29"/>
      <c r="R86" s="29"/>
      <c r="S86" s="29"/>
      <c r="T86" s="29"/>
      <c r="U86" s="29"/>
      <c r="V86" s="29"/>
      <c r="W86" s="29"/>
      <c r="X86" s="29"/>
      <c r="Y86" s="29"/>
      <c r="Z86" s="29"/>
      <c r="AA86" s="29"/>
      <c r="AB86" s="29"/>
      <c r="AC86" s="29"/>
      <c r="AD86" s="29"/>
      <c r="AE86" s="29"/>
      <c r="AF86" s="29"/>
      <c r="AG86" s="29"/>
    </row>
    <row r="87" spans="3:33" x14ac:dyDescent="0.3">
      <c r="C87" s="27">
        <v>46014</v>
      </c>
      <c r="D87" s="4">
        <v>0</v>
      </c>
      <c r="E87" s="4">
        <v>3.22</v>
      </c>
      <c r="F87" s="4">
        <v>270.39999999999998</v>
      </c>
      <c r="G87" s="4">
        <v>720.87000000000023</v>
      </c>
      <c r="O87" s="29"/>
      <c r="P87" s="29"/>
      <c r="Q87" s="29"/>
      <c r="R87" s="29"/>
      <c r="S87" s="29"/>
      <c r="T87" s="29"/>
      <c r="U87" s="29"/>
      <c r="V87" s="29"/>
      <c r="W87" s="29"/>
      <c r="X87" s="29"/>
      <c r="Y87" s="29"/>
      <c r="Z87" s="29"/>
      <c r="AA87" s="29"/>
      <c r="AB87" s="29"/>
      <c r="AC87" s="29"/>
      <c r="AD87" s="29"/>
      <c r="AE87" s="29"/>
      <c r="AF87" s="29"/>
      <c r="AG87" s="29"/>
    </row>
    <row r="88" spans="3:33" x14ac:dyDescent="0.3">
      <c r="C88" s="27">
        <v>46015</v>
      </c>
      <c r="D88" s="4">
        <v>0</v>
      </c>
      <c r="E88" s="4">
        <v>4.51</v>
      </c>
      <c r="F88" s="4">
        <v>270.39999999999998</v>
      </c>
      <c r="G88" s="4">
        <v>725.38000000000022</v>
      </c>
      <c r="O88" s="29"/>
      <c r="P88" s="29"/>
      <c r="Q88" s="29"/>
      <c r="R88" s="29"/>
      <c r="S88" s="29"/>
      <c r="T88" s="29"/>
      <c r="U88" s="29"/>
      <c r="V88" s="29"/>
      <c r="W88" s="29"/>
      <c r="X88" s="29"/>
      <c r="Y88" s="29"/>
      <c r="Z88" s="29"/>
      <c r="AA88" s="29"/>
      <c r="AB88" s="29"/>
      <c r="AC88" s="29"/>
      <c r="AD88" s="29"/>
      <c r="AE88" s="29"/>
      <c r="AF88" s="29"/>
      <c r="AG88" s="29"/>
    </row>
    <row r="89" spans="3:33" x14ac:dyDescent="0.3">
      <c r="C89" s="27">
        <v>46016</v>
      </c>
      <c r="D89" s="4">
        <v>0</v>
      </c>
      <c r="E89" s="4">
        <v>7.21</v>
      </c>
      <c r="F89" s="4">
        <v>270.39999999999998</v>
      </c>
      <c r="G89" s="4">
        <v>732.59000000000026</v>
      </c>
      <c r="O89" s="29"/>
      <c r="P89" s="29"/>
      <c r="Q89" s="29"/>
      <c r="R89" s="29"/>
      <c r="S89" s="29"/>
      <c r="T89" s="29"/>
      <c r="U89" s="29"/>
      <c r="V89" s="29"/>
      <c r="W89" s="29"/>
      <c r="X89" s="29"/>
      <c r="Y89" s="29"/>
      <c r="Z89" s="29"/>
      <c r="AA89" s="29"/>
      <c r="AB89" s="29"/>
      <c r="AC89" s="29"/>
      <c r="AD89" s="29"/>
      <c r="AE89" s="29"/>
      <c r="AF89" s="29"/>
      <c r="AG89" s="29"/>
    </row>
    <row r="90" spans="3:33" x14ac:dyDescent="0.3">
      <c r="C90" s="27">
        <v>46017</v>
      </c>
      <c r="D90" s="4">
        <v>0</v>
      </c>
      <c r="E90" s="4">
        <v>3.29</v>
      </c>
      <c r="F90" s="4">
        <v>270.39999999999998</v>
      </c>
      <c r="G90" s="4">
        <v>735.88000000000022</v>
      </c>
      <c r="O90" s="29"/>
      <c r="P90" s="29"/>
      <c r="Q90" s="29"/>
      <c r="R90" s="29"/>
      <c r="S90" s="29"/>
      <c r="T90" s="29"/>
      <c r="U90" s="29"/>
      <c r="V90" s="29"/>
      <c r="W90" s="29"/>
      <c r="X90" s="29"/>
      <c r="Y90" s="29"/>
      <c r="Z90" s="29"/>
      <c r="AA90" s="29"/>
      <c r="AB90" s="29"/>
      <c r="AC90" s="29"/>
      <c r="AD90" s="29"/>
      <c r="AE90" s="29"/>
      <c r="AF90" s="29"/>
      <c r="AG90" s="29"/>
    </row>
    <row r="91" spans="3:33" x14ac:dyDescent="0.3">
      <c r="C91" s="27">
        <v>46018</v>
      </c>
      <c r="D91" s="4">
        <v>0</v>
      </c>
      <c r="E91" s="4">
        <v>2.85</v>
      </c>
      <c r="F91" s="4">
        <v>270.39999999999998</v>
      </c>
      <c r="G91" s="4">
        <v>738.73000000000025</v>
      </c>
      <c r="O91" s="29"/>
      <c r="P91" s="29"/>
      <c r="Q91" s="29"/>
      <c r="R91" s="29"/>
      <c r="S91" s="29"/>
      <c r="T91" s="29"/>
      <c r="U91" s="29"/>
      <c r="V91" s="29"/>
      <c r="W91" s="29"/>
      <c r="X91" s="29"/>
      <c r="Y91" s="29"/>
      <c r="Z91" s="29"/>
      <c r="AA91" s="29"/>
      <c r="AB91" s="29"/>
      <c r="AC91" s="29"/>
      <c r="AD91" s="29"/>
      <c r="AE91" s="29"/>
      <c r="AF91" s="29"/>
      <c r="AG91" s="29"/>
    </row>
    <row r="92" spans="3:33" x14ac:dyDescent="0.3">
      <c r="C92" s="27">
        <v>46019</v>
      </c>
      <c r="D92" s="4">
        <v>0</v>
      </c>
      <c r="E92" s="4">
        <v>1.44</v>
      </c>
      <c r="F92" s="4">
        <v>270.39999999999998</v>
      </c>
      <c r="G92" s="4">
        <v>740.1700000000003</v>
      </c>
      <c r="O92" s="29"/>
      <c r="P92" s="29"/>
      <c r="Q92" s="29"/>
      <c r="R92" s="29"/>
      <c r="S92" s="29"/>
      <c r="T92" s="29"/>
      <c r="U92" s="29"/>
      <c r="V92" s="29"/>
      <c r="W92" s="29"/>
      <c r="X92" s="29"/>
      <c r="Y92" s="29"/>
      <c r="Z92" s="29"/>
      <c r="AA92" s="29"/>
      <c r="AB92" s="29"/>
      <c r="AC92" s="29"/>
      <c r="AD92" s="29"/>
      <c r="AE92" s="29"/>
      <c r="AF92" s="29"/>
      <c r="AG92" s="29"/>
    </row>
    <row r="93" spans="3:33" x14ac:dyDescent="0.3">
      <c r="C93" s="27">
        <v>46020</v>
      </c>
      <c r="D93" s="4">
        <v>0</v>
      </c>
      <c r="E93" s="4">
        <v>0.72</v>
      </c>
      <c r="F93" s="4">
        <v>270.39999999999998</v>
      </c>
      <c r="G93" s="4">
        <v>740.89000000000033</v>
      </c>
      <c r="O93" s="29"/>
      <c r="P93" s="29"/>
      <c r="Q93" s="29"/>
      <c r="R93" s="29"/>
      <c r="S93" s="29"/>
      <c r="T93" s="29"/>
      <c r="U93" s="29"/>
      <c r="V93" s="29"/>
      <c r="W93" s="29"/>
      <c r="X93" s="29"/>
      <c r="Y93" s="29"/>
      <c r="Z93" s="29"/>
      <c r="AA93" s="29"/>
      <c r="AB93" s="29"/>
      <c r="AC93" s="29"/>
      <c r="AD93" s="29"/>
      <c r="AE93" s="29"/>
      <c r="AF93" s="29"/>
      <c r="AG93" s="29"/>
    </row>
    <row r="94" spans="3:33" x14ac:dyDescent="0.3">
      <c r="C94" s="27">
        <v>46021</v>
      </c>
      <c r="D94" s="4">
        <v>0</v>
      </c>
      <c r="E94" s="4">
        <v>0</v>
      </c>
      <c r="F94" s="4">
        <v>270.39999999999998</v>
      </c>
      <c r="G94" s="4">
        <v>740.89000000000033</v>
      </c>
      <c r="O94" s="29"/>
      <c r="P94" s="29"/>
      <c r="Q94" s="29"/>
      <c r="R94" s="29"/>
      <c r="S94" s="29"/>
      <c r="T94" s="29"/>
      <c r="U94" s="29"/>
      <c r="V94" s="29"/>
      <c r="W94" s="29"/>
      <c r="X94" s="29"/>
      <c r="Y94" s="29"/>
      <c r="Z94" s="29"/>
      <c r="AA94" s="29"/>
      <c r="AB94" s="29"/>
      <c r="AC94" s="29"/>
      <c r="AD94" s="29"/>
      <c r="AE94" s="29"/>
      <c r="AF94" s="29"/>
      <c r="AG94" s="29"/>
    </row>
    <row r="95" spans="3:33" x14ac:dyDescent="0.3">
      <c r="C95" s="27">
        <v>46022</v>
      </c>
      <c r="D95" s="4">
        <v>0</v>
      </c>
      <c r="E95" s="4">
        <v>0</v>
      </c>
      <c r="F95" s="4">
        <v>270.39999999999998</v>
      </c>
      <c r="G95" s="4">
        <v>740.89000000000033</v>
      </c>
      <c r="O95" s="29"/>
      <c r="P95" s="29"/>
      <c r="Q95" s="29"/>
      <c r="R95" s="29"/>
      <c r="S95" s="29"/>
      <c r="T95" s="29"/>
      <c r="U95" s="29"/>
      <c r="V95" s="29"/>
      <c r="W95" s="29"/>
      <c r="X95" s="29"/>
      <c r="Y95" s="29"/>
      <c r="Z95" s="29"/>
      <c r="AA95" s="29"/>
      <c r="AB95" s="29"/>
      <c r="AC95" s="29"/>
      <c r="AD95" s="29"/>
      <c r="AE95" s="29"/>
      <c r="AF95" s="29"/>
      <c r="AG95" s="29"/>
    </row>
    <row r="96" spans="3:33" x14ac:dyDescent="0.3">
      <c r="C96" s="27">
        <v>46023</v>
      </c>
      <c r="D96" s="4">
        <v>0</v>
      </c>
      <c r="E96" s="4">
        <v>0</v>
      </c>
      <c r="F96" s="4">
        <v>270.39999999999998</v>
      </c>
      <c r="G96" s="4">
        <v>740.89000000000033</v>
      </c>
      <c r="O96" s="29"/>
      <c r="P96" s="29"/>
      <c r="Q96" s="29"/>
      <c r="R96" s="29"/>
      <c r="S96" s="29"/>
      <c r="T96" s="29"/>
      <c r="U96" s="29"/>
      <c r="V96" s="29"/>
      <c r="W96" s="29"/>
      <c r="X96" s="29"/>
      <c r="Y96" s="29"/>
      <c r="Z96" s="29"/>
      <c r="AA96" s="29"/>
      <c r="AB96" s="29"/>
      <c r="AC96" s="29"/>
      <c r="AD96" s="29"/>
      <c r="AE96" s="29"/>
      <c r="AF96" s="29"/>
      <c r="AG96" s="29"/>
    </row>
    <row r="97" spans="3:33" x14ac:dyDescent="0.3">
      <c r="C97" s="27">
        <v>46024</v>
      </c>
      <c r="D97" s="4">
        <v>0</v>
      </c>
      <c r="E97" s="4">
        <v>0</v>
      </c>
      <c r="F97" s="4">
        <v>270.39999999999998</v>
      </c>
      <c r="G97" s="4">
        <v>740.89000000000033</v>
      </c>
      <c r="O97" s="29"/>
      <c r="P97" s="29"/>
      <c r="Q97" s="29"/>
      <c r="R97" s="29"/>
      <c r="S97" s="29"/>
      <c r="T97" s="29"/>
      <c r="U97" s="29"/>
      <c r="V97" s="29"/>
      <c r="W97" s="29"/>
      <c r="X97" s="29"/>
      <c r="Y97" s="29"/>
      <c r="Z97" s="29"/>
      <c r="AA97" s="29"/>
      <c r="AB97" s="29"/>
      <c r="AC97" s="29"/>
      <c r="AD97" s="29"/>
      <c r="AE97" s="29"/>
      <c r="AF97" s="29"/>
      <c r="AG97" s="29"/>
    </row>
    <row r="98" spans="3:33" x14ac:dyDescent="0.3">
      <c r="C98" s="27">
        <v>46025</v>
      </c>
      <c r="D98" s="4">
        <v>0</v>
      </c>
      <c r="E98" s="4">
        <v>0</v>
      </c>
      <c r="F98" s="4">
        <v>270.39999999999998</v>
      </c>
      <c r="G98" s="4">
        <v>740.89000000000033</v>
      </c>
      <c r="O98" s="29"/>
      <c r="P98" s="29"/>
      <c r="Q98" s="29"/>
      <c r="R98" s="29"/>
      <c r="S98" s="29"/>
      <c r="T98" s="29"/>
      <c r="U98" s="29"/>
      <c r="V98" s="29"/>
      <c r="W98" s="29"/>
      <c r="X98" s="29"/>
      <c r="Y98" s="29"/>
      <c r="Z98" s="29"/>
      <c r="AA98" s="29"/>
      <c r="AB98" s="29"/>
      <c r="AC98" s="29"/>
      <c r="AD98" s="29"/>
      <c r="AE98" s="29"/>
      <c r="AF98" s="29"/>
      <c r="AG98" s="29"/>
    </row>
    <row r="99" spans="3:33" x14ac:dyDescent="0.3">
      <c r="C99" s="27">
        <v>46026</v>
      </c>
      <c r="D99" s="4">
        <v>0</v>
      </c>
      <c r="E99" s="4">
        <v>0</v>
      </c>
      <c r="F99" s="4">
        <v>270.39999999999998</v>
      </c>
      <c r="G99" s="4">
        <v>740.89000000000033</v>
      </c>
      <c r="O99" s="29"/>
      <c r="P99" s="29"/>
      <c r="Q99" s="29"/>
      <c r="R99" s="29"/>
      <c r="S99" s="29"/>
      <c r="T99" s="29"/>
      <c r="U99" s="29"/>
      <c r="V99" s="29"/>
      <c r="W99" s="29"/>
      <c r="X99" s="29"/>
      <c r="Y99" s="29"/>
      <c r="Z99" s="29"/>
      <c r="AA99" s="29"/>
      <c r="AB99" s="29"/>
      <c r="AC99" s="29"/>
      <c r="AD99" s="29"/>
      <c r="AE99" s="29"/>
      <c r="AF99" s="29"/>
      <c r="AG99" s="29"/>
    </row>
    <row r="100" spans="3:33" x14ac:dyDescent="0.3">
      <c r="C100" s="27">
        <v>46027</v>
      </c>
      <c r="D100" s="4">
        <v>0</v>
      </c>
      <c r="E100" s="4">
        <v>0</v>
      </c>
      <c r="F100" s="4">
        <v>270.39999999999998</v>
      </c>
      <c r="G100" s="4">
        <v>740.89000000000033</v>
      </c>
      <c r="O100" s="29"/>
      <c r="P100" s="29"/>
      <c r="Q100" s="29"/>
      <c r="R100" s="29"/>
      <c r="S100" s="29"/>
      <c r="T100" s="29"/>
      <c r="U100" s="29"/>
      <c r="V100" s="29"/>
      <c r="W100" s="29"/>
      <c r="X100" s="29"/>
      <c r="Y100" s="29"/>
      <c r="Z100" s="29"/>
      <c r="AA100" s="29"/>
      <c r="AB100" s="29"/>
      <c r="AC100" s="29"/>
      <c r="AD100" s="29"/>
      <c r="AE100" s="29"/>
      <c r="AF100" s="29"/>
      <c r="AG100" s="29"/>
    </row>
    <row r="101" spans="3:33" x14ac:dyDescent="0.3">
      <c r="C101" s="27">
        <v>46028</v>
      </c>
      <c r="D101" s="4">
        <v>0</v>
      </c>
      <c r="E101" s="4">
        <v>0</v>
      </c>
      <c r="F101" s="4">
        <v>270.39999999999998</v>
      </c>
      <c r="G101" s="4">
        <v>740.89000000000033</v>
      </c>
      <c r="O101" s="29"/>
      <c r="P101" s="29"/>
      <c r="Q101" s="29"/>
      <c r="R101" s="29"/>
      <c r="S101" s="29"/>
      <c r="T101" s="29"/>
      <c r="U101" s="29"/>
      <c r="V101" s="29"/>
      <c r="W101" s="29"/>
      <c r="X101" s="29"/>
      <c r="Y101" s="29"/>
      <c r="Z101" s="29"/>
      <c r="AA101" s="29"/>
      <c r="AB101" s="29"/>
      <c r="AC101" s="29"/>
      <c r="AD101" s="29"/>
      <c r="AE101" s="29"/>
      <c r="AF101" s="29"/>
      <c r="AG101" s="29"/>
    </row>
    <row r="102" spans="3:33" x14ac:dyDescent="0.3">
      <c r="C102" s="27">
        <v>46029</v>
      </c>
      <c r="D102" s="4">
        <v>0</v>
      </c>
      <c r="E102" s="4">
        <v>0.63</v>
      </c>
      <c r="F102" s="4">
        <v>270.39999999999998</v>
      </c>
      <c r="G102" s="4">
        <v>741.52000000000032</v>
      </c>
      <c r="O102" s="29"/>
      <c r="P102" s="29"/>
      <c r="Q102" s="29"/>
      <c r="R102" s="29"/>
      <c r="S102" s="29"/>
      <c r="T102" s="29"/>
      <c r="U102" s="29"/>
      <c r="V102" s="29"/>
      <c r="W102" s="29"/>
      <c r="X102" s="29"/>
      <c r="Y102" s="29"/>
      <c r="Z102" s="29"/>
      <c r="AA102" s="29"/>
      <c r="AB102" s="29"/>
      <c r="AC102" s="29"/>
      <c r="AD102" s="29"/>
      <c r="AE102" s="29"/>
      <c r="AF102" s="29"/>
      <c r="AG102" s="29"/>
    </row>
    <row r="103" spans="3:33" x14ac:dyDescent="0.3">
      <c r="C103" s="27">
        <v>46030</v>
      </c>
      <c r="D103" s="4">
        <v>0</v>
      </c>
      <c r="E103" s="4">
        <v>2.34</v>
      </c>
      <c r="F103" s="4">
        <v>270.39999999999998</v>
      </c>
      <c r="G103" s="4">
        <v>743.86000000000035</v>
      </c>
      <c r="O103" s="29"/>
      <c r="P103" s="29"/>
      <c r="Q103" s="29"/>
      <c r="R103" s="29"/>
      <c r="S103" s="29"/>
      <c r="T103" s="29"/>
      <c r="U103" s="29"/>
      <c r="V103" s="29"/>
      <c r="W103" s="29"/>
      <c r="X103" s="29"/>
      <c r="Y103" s="29"/>
      <c r="Z103" s="29"/>
      <c r="AA103" s="29"/>
      <c r="AB103" s="29"/>
      <c r="AC103" s="29"/>
      <c r="AD103" s="29"/>
      <c r="AE103" s="29"/>
      <c r="AF103" s="29"/>
      <c r="AG103" s="29"/>
    </row>
    <row r="104" spans="3:33" x14ac:dyDescent="0.3">
      <c r="C104" s="27">
        <v>46031</v>
      </c>
      <c r="D104" s="4">
        <v>0</v>
      </c>
      <c r="E104" s="4">
        <v>2.2999999999999998</v>
      </c>
      <c r="F104" s="4">
        <v>270.39999999999998</v>
      </c>
      <c r="G104" s="4">
        <v>746.16000000000031</v>
      </c>
      <c r="O104" s="29"/>
      <c r="P104" s="29"/>
      <c r="Q104" s="29"/>
      <c r="R104" s="29"/>
      <c r="S104" s="29"/>
      <c r="T104" s="29"/>
      <c r="U104" s="29"/>
      <c r="V104" s="29"/>
      <c r="W104" s="29"/>
      <c r="X104" s="29"/>
      <c r="Y104" s="29"/>
      <c r="Z104" s="29"/>
      <c r="AA104" s="29"/>
      <c r="AB104" s="29"/>
      <c r="AC104" s="29"/>
      <c r="AD104" s="29"/>
      <c r="AE104" s="29"/>
      <c r="AF104" s="29"/>
      <c r="AG104" s="29"/>
    </row>
    <row r="105" spans="3:33" x14ac:dyDescent="0.3">
      <c r="C105" s="27">
        <v>46032</v>
      </c>
      <c r="D105" s="4">
        <v>0</v>
      </c>
      <c r="E105" s="4">
        <v>5.3</v>
      </c>
      <c r="F105" s="4">
        <v>270.39999999999998</v>
      </c>
      <c r="G105" s="4">
        <v>751.46000000000026</v>
      </c>
      <c r="O105" s="29"/>
      <c r="P105" s="29"/>
      <c r="Q105" s="29"/>
      <c r="R105" s="29"/>
      <c r="S105" s="29"/>
      <c r="T105" s="29"/>
      <c r="U105" s="29"/>
      <c r="V105" s="29"/>
      <c r="W105" s="29"/>
      <c r="X105" s="29"/>
      <c r="Y105" s="29"/>
      <c r="Z105" s="29"/>
      <c r="AA105" s="29"/>
      <c r="AB105" s="29"/>
      <c r="AC105" s="29"/>
      <c r="AD105" s="29"/>
      <c r="AE105" s="29"/>
      <c r="AF105" s="29"/>
      <c r="AG105" s="29"/>
    </row>
    <row r="106" spans="3:33" x14ac:dyDescent="0.3">
      <c r="C106" s="27">
        <v>46033</v>
      </c>
      <c r="D106" s="4">
        <v>0</v>
      </c>
      <c r="E106" s="4">
        <v>4.3600000000000003</v>
      </c>
      <c r="F106" s="4">
        <v>270.39999999999998</v>
      </c>
      <c r="G106" s="4">
        <v>755.82000000000028</v>
      </c>
      <c r="O106" s="29"/>
      <c r="P106" s="29"/>
      <c r="Q106" s="29"/>
      <c r="R106" s="29"/>
      <c r="S106" s="29"/>
      <c r="T106" s="29"/>
      <c r="U106" s="29"/>
      <c r="V106" s="29"/>
      <c r="W106" s="29"/>
      <c r="X106" s="29"/>
      <c r="Y106" s="29"/>
      <c r="Z106" s="29"/>
      <c r="AA106" s="29"/>
      <c r="AB106" s="29"/>
      <c r="AC106" s="29"/>
      <c r="AD106" s="29"/>
      <c r="AE106" s="29"/>
      <c r="AF106" s="29"/>
      <c r="AG106" s="29"/>
    </row>
    <row r="107" spans="3:33" x14ac:dyDescent="0.3">
      <c r="C107" s="27">
        <v>46034</v>
      </c>
      <c r="D107" s="4">
        <v>0</v>
      </c>
      <c r="E107" s="4">
        <v>2.3199999999999998</v>
      </c>
      <c r="F107" s="4">
        <v>270.39999999999998</v>
      </c>
      <c r="G107" s="4">
        <v>758.14000000000033</v>
      </c>
      <c r="O107" s="29"/>
      <c r="P107" s="29"/>
      <c r="Q107" s="29"/>
      <c r="R107" s="29"/>
      <c r="S107" s="29"/>
      <c r="T107" s="29"/>
      <c r="U107" s="29"/>
      <c r="V107" s="29"/>
      <c r="W107" s="29"/>
      <c r="X107" s="29"/>
      <c r="Y107" s="29"/>
      <c r="Z107" s="29"/>
      <c r="AA107" s="29"/>
      <c r="AB107" s="29"/>
      <c r="AC107" s="29"/>
      <c r="AD107" s="29"/>
      <c r="AE107" s="29"/>
      <c r="AF107" s="29"/>
      <c r="AG107" s="29"/>
    </row>
    <row r="108" spans="3:33" x14ac:dyDescent="0.3">
      <c r="C108" s="27">
        <v>46035</v>
      </c>
      <c r="D108" s="4">
        <v>0</v>
      </c>
      <c r="E108" s="4">
        <v>0</v>
      </c>
      <c r="F108" s="4">
        <v>270.39999999999998</v>
      </c>
      <c r="G108" s="4">
        <v>758.14000000000033</v>
      </c>
      <c r="O108" s="29"/>
      <c r="P108" s="29"/>
      <c r="Q108" s="29"/>
      <c r="R108" s="29"/>
      <c r="S108" s="29"/>
      <c r="T108" s="29"/>
      <c r="U108" s="29"/>
      <c r="V108" s="29"/>
      <c r="W108" s="29"/>
      <c r="X108" s="29"/>
      <c r="Y108" s="29"/>
      <c r="Z108" s="29"/>
      <c r="AA108" s="29"/>
      <c r="AB108" s="29"/>
      <c r="AC108" s="29"/>
      <c r="AD108" s="29"/>
      <c r="AE108" s="29"/>
      <c r="AF108" s="29"/>
      <c r="AG108" s="29"/>
    </row>
    <row r="109" spans="3:33" x14ac:dyDescent="0.3">
      <c r="C109" s="27">
        <v>46036</v>
      </c>
      <c r="D109" s="4">
        <v>0</v>
      </c>
      <c r="E109" s="4">
        <v>0</v>
      </c>
      <c r="F109" s="4">
        <v>270.39999999999998</v>
      </c>
      <c r="G109" s="4">
        <v>758.14000000000033</v>
      </c>
      <c r="O109" s="29"/>
      <c r="P109" s="29"/>
      <c r="Q109" s="29"/>
      <c r="R109" s="29"/>
      <c r="S109" s="29"/>
      <c r="T109" s="29"/>
      <c r="U109" s="29"/>
      <c r="V109" s="29"/>
      <c r="W109" s="29"/>
      <c r="X109" s="29"/>
      <c r="Y109" s="29"/>
      <c r="Z109" s="29"/>
      <c r="AA109" s="29"/>
      <c r="AB109" s="29"/>
      <c r="AC109" s="29"/>
      <c r="AD109" s="29"/>
      <c r="AE109" s="29"/>
      <c r="AF109" s="29"/>
      <c r="AG109" s="29"/>
    </row>
    <row r="110" spans="3:33" x14ac:dyDescent="0.3">
      <c r="C110" s="27">
        <v>46037</v>
      </c>
      <c r="D110" s="4">
        <v>0</v>
      </c>
      <c r="E110" s="4">
        <v>0</v>
      </c>
      <c r="F110" s="4">
        <v>270.39999999999998</v>
      </c>
      <c r="G110" s="4">
        <v>758.14000000000033</v>
      </c>
      <c r="O110" s="29"/>
      <c r="P110" s="29"/>
      <c r="Q110" s="29"/>
      <c r="R110" s="29"/>
      <c r="S110" s="29"/>
      <c r="T110" s="29"/>
      <c r="U110" s="29"/>
      <c r="V110" s="29"/>
      <c r="W110" s="29"/>
      <c r="X110" s="29"/>
      <c r="Y110" s="29"/>
      <c r="Z110" s="29"/>
      <c r="AA110" s="29"/>
      <c r="AB110" s="29"/>
      <c r="AC110" s="29"/>
      <c r="AD110" s="29"/>
      <c r="AE110" s="29"/>
      <c r="AF110" s="29"/>
      <c r="AG110" s="29"/>
    </row>
    <row r="111" spans="3:33" x14ac:dyDescent="0.3">
      <c r="C111" s="27">
        <v>46038</v>
      </c>
      <c r="D111" s="4">
        <v>0</v>
      </c>
      <c r="E111" s="4">
        <v>0</v>
      </c>
      <c r="F111" s="4">
        <v>270.39999999999998</v>
      </c>
      <c r="G111" s="4">
        <v>758.14000000000033</v>
      </c>
      <c r="O111" s="29"/>
      <c r="P111" s="29"/>
      <c r="Q111" s="29"/>
      <c r="R111" s="29"/>
      <c r="S111" s="29"/>
      <c r="T111" s="29"/>
      <c r="U111" s="29"/>
      <c r="V111" s="29"/>
      <c r="W111" s="29"/>
      <c r="X111" s="29"/>
      <c r="Y111" s="29"/>
      <c r="Z111" s="29"/>
      <c r="AA111" s="29"/>
      <c r="AB111" s="29"/>
      <c r="AC111" s="29"/>
      <c r="AD111" s="29"/>
      <c r="AE111" s="29"/>
      <c r="AF111" s="29"/>
      <c r="AG111" s="29"/>
    </row>
    <row r="112" spans="3:33" x14ac:dyDescent="0.3">
      <c r="C112" s="27">
        <v>46039</v>
      </c>
      <c r="D112" s="4">
        <v>0</v>
      </c>
      <c r="E112" s="4">
        <v>0</v>
      </c>
      <c r="F112" s="4">
        <v>270.39999999999998</v>
      </c>
      <c r="G112" s="4">
        <v>758.14000000000033</v>
      </c>
      <c r="O112" s="29"/>
      <c r="P112" s="29"/>
      <c r="Q112" s="29"/>
      <c r="R112" s="29"/>
      <c r="S112" s="29"/>
      <c r="T112" s="29"/>
      <c r="U112" s="29"/>
      <c r="V112" s="29"/>
      <c r="W112" s="29"/>
      <c r="X112" s="29"/>
      <c r="Y112" s="29"/>
      <c r="Z112" s="29"/>
      <c r="AA112" s="29"/>
      <c r="AB112" s="29"/>
      <c r="AC112" s="29"/>
      <c r="AD112" s="29"/>
      <c r="AE112" s="29"/>
      <c r="AF112" s="29"/>
      <c r="AG112" s="29"/>
    </row>
    <row r="113" spans="3:33" x14ac:dyDescent="0.3">
      <c r="C113" s="27">
        <v>46040</v>
      </c>
      <c r="D113" s="4">
        <v>0</v>
      </c>
      <c r="E113" s="4">
        <v>0</v>
      </c>
      <c r="F113" s="4">
        <v>270.39999999999998</v>
      </c>
      <c r="G113" s="4">
        <v>758.14000000000033</v>
      </c>
      <c r="O113" s="29"/>
      <c r="P113" s="29"/>
      <c r="Q113" s="29"/>
      <c r="R113" s="29"/>
      <c r="S113" s="29"/>
      <c r="T113" s="29"/>
      <c r="U113" s="29"/>
      <c r="V113" s="29"/>
      <c r="W113" s="29"/>
      <c r="X113" s="29"/>
      <c r="Y113" s="29"/>
      <c r="Z113" s="29"/>
      <c r="AA113" s="29"/>
      <c r="AB113" s="29"/>
      <c r="AC113" s="29"/>
      <c r="AD113" s="29"/>
      <c r="AE113" s="29"/>
      <c r="AF113" s="29"/>
      <c r="AG113" s="29"/>
    </row>
    <row r="114" spans="3:33" x14ac:dyDescent="0.3">
      <c r="C114" s="27">
        <v>46041</v>
      </c>
      <c r="D114" s="4">
        <v>0</v>
      </c>
      <c r="E114" s="4">
        <v>0</v>
      </c>
      <c r="F114" s="4">
        <v>270.39999999999998</v>
      </c>
      <c r="G114" s="4">
        <v>758.14000000000033</v>
      </c>
      <c r="O114" s="29"/>
      <c r="P114" s="29"/>
      <c r="Q114" s="29"/>
      <c r="R114" s="29"/>
      <c r="S114" s="29"/>
      <c r="T114" s="29"/>
      <c r="U114" s="29"/>
      <c r="V114" s="29"/>
      <c r="W114" s="29"/>
      <c r="X114" s="29"/>
      <c r="Y114" s="29"/>
      <c r="Z114" s="29"/>
      <c r="AA114" s="29"/>
      <c r="AB114" s="29"/>
      <c r="AC114" s="29"/>
      <c r="AD114" s="29"/>
      <c r="AE114" s="29"/>
      <c r="AF114" s="29"/>
      <c r="AG114" s="29"/>
    </row>
    <row r="115" spans="3:33" x14ac:dyDescent="0.3">
      <c r="C115" s="27">
        <v>46042</v>
      </c>
      <c r="D115" s="4">
        <v>0</v>
      </c>
      <c r="E115" s="4">
        <v>3.29</v>
      </c>
      <c r="F115" s="4">
        <v>270.39999999999998</v>
      </c>
      <c r="G115" s="4">
        <v>761.43000000000029</v>
      </c>
      <c r="O115" s="29"/>
      <c r="P115" s="29"/>
      <c r="Q115" s="29"/>
      <c r="R115" s="29"/>
      <c r="S115" s="29"/>
      <c r="T115" s="29"/>
      <c r="U115" s="29"/>
      <c r="V115" s="29"/>
      <c r="W115" s="29"/>
      <c r="X115" s="29"/>
      <c r="Y115" s="29"/>
      <c r="Z115" s="29"/>
      <c r="AA115" s="29"/>
      <c r="AB115" s="29"/>
      <c r="AC115" s="29"/>
      <c r="AD115" s="29"/>
      <c r="AE115" s="29"/>
      <c r="AF115" s="29"/>
      <c r="AG115" s="29"/>
    </row>
    <row r="116" spans="3:33" x14ac:dyDescent="0.3">
      <c r="C116" s="27">
        <v>46043</v>
      </c>
      <c r="D116" s="4">
        <v>0</v>
      </c>
      <c r="E116" s="4">
        <v>2.25</v>
      </c>
      <c r="F116" s="4">
        <v>270.39999999999998</v>
      </c>
      <c r="G116" s="4">
        <v>763.68000000000029</v>
      </c>
      <c r="O116" s="29"/>
      <c r="P116" s="29"/>
      <c r="Q116" s="29"/>
      <c r="R116" s="29"/>
      <c r="S116" s="29"/>
      <c r="T116" s="29"/>
      <c r="U116" s="29"/>
      <c r="V116" s="29"/>
      <c r="W116" s="29"/>
      <c r="X116" s="29"/>
      <c r="Y116" s="29"/>
      <c r="Z116" s="29"/>
      <c r="AA116" s="29"/>
      <c r="AB116" s="29"/>
      <c r="AC116" s="29"/>
      <c r="AD116" s="29"/>
      <c r="AE116" s="29"/>
      <c r="AF116" s="29"/>
      <c r="AG116" s="29"/>
    </row>
    <row r="117" spans="3:33" x14ac:dyDescent="0.3">
      <c r="C117" s="27">
        <v>46044</v>
      </c>
      <c r="D117" s="4">
        <v>0</v>
      </c>
      <c r="E117" s="4">
        <v>0</v>
      </c>
      <c r="F117" s="4">
        <v>270.39999999999998</v>
      </c>
      <c r="G117" s="4">
        <v>763.68000000000029</v>
      </c>
      <c r="O117" s="29"/>
      <c r="P117" s="29"/>
      <c r="Q117" s="29"/>
      <c r="R117" s="29"/>
      <c r="S117" s="29"/>
      <c r="T117" s="29"/>
      <c r="U117" s="29"/>
      <c r="V117" s="29"/>
      <c r="W117" s="29"/>
      <c r="X117" s="29"/>
      <c r="Y117" s="29"/>
      <c r="Z117" s="29"/>
      <c r="AA117" s="29"/>
      <c r="AB117" s="29"/>
      <c r="AC117" s="29"/>
      <c r="AD117" s="29"/>
      <c r="AE117" s="29"/>
      <c r="AF117" s="29"/>
      <c r="AG117" s="29"/>
    </row>
    <row r="118" spans="3:33" x14ac:dyDescent="0.3">
      <c r="C118" s="27">
        <v>46045</v>
      </c>
      <c r="D118" s="4">
        <v>0</v>
      </c>
      <c r="E118" s="4">
        <v>0</v>
      </c>
      <c r="F118" s="4">
        <v>270.39999999999998</v>
      </c>
      <c r="G118" s="4">
        <v>763.68000000000029</v>
      </c>
      <c r="O118" s="29"/>
      <c r="P118" s="29"/>
      <c r="Q118" s="29"/>
      <c r="R118" s="29"/>
      <c r="S118" s="29"/>
      <c r="T118" s="29"/>
      <c r="U118" s="29"/>
      <c r="V118" s="29"/>
      <c r="W118" s="29"/>
      <c r="X118" s="29"/>
      <c r="Y118" s="29"/>
      <c r="Z118" s="29"/>
      <c r="AA118" s="29"/>
      <c r="AB118" s="29"/>
      <c r="AC118" s="29"/>
      <c r="AD118" s="29"/>
      <c r="AE118" s="29"/>
      <c r="AF118" s="29"/>
      <c r="AG118" s="29"/>
    </row>
    <row r="119" spans="3:33" x14ac:dyDescent="0.3">
      <c r="C119" s="27">
        <v>46046</v>
      </c>
      <c r="D119" s="4">
        <v>0</v>
      </c>
      <c r="E119" s="4">
        <v>0.74</v>
      </c>
      <c r="F119" s="4">
        <v>270.39999999999998</v>
      </c>
      <c r="G119" s="4">
        <v>764.4200000000003</v>
      </c>
      <c r="O119" s="29"/>
      <c r="P119" s="29"/>
      <c r="Q119" s="29"/>
      <c r="R119" s="29"/>
      <c r="S119" s="29"/>
      <c r="T119" s="29"/>
      <c r="U119" s="29"/>
      <c r="V119" s="29"/>
      <c r="W119" s="29"/>
      <c r="X119" s="29"/>
      <c r="Y119" s="29"/>
      <c r="Z119" s="29"/>
      <c r="AA119" s="29"/>
      <c r="AB119" s="29"/>
      <c r="AC119" s="29"/>
      <c r="AD119" s="29"/>
      <c r="AE119" s="29"/>
      <c r="AF119" s="29"/>
      <c r="AG119" s="29"/>
    </row>
    <row r="120" spans="3:33" x14ac:dyDescent="0.3">
      <c r="C120" s="27">
        <v>46047</v>
      </c>
      <c r="D120" s="4">
        <v>0</v>
      </c>
      <c r="E120" s="4">
        <v>2.62</v>
      </c>
      <c r="F120" s="4">
        <v>270.39999999999998</v>
      </c>
      <c r="G120" s="4">
        <v>767.0400000000003</v>
      </c>
      <c r="O120" s="29"/>
      <c r="P120" s="29"/>
      <c r="Q120" s="29"/>
      <c r="R120" s="29"/>
      <c r="S120" s="29"/>
      <c r="T120" s="29"/>
      <c r="U120" s="29"/>
      <c r="V120" s="29"/>
      <c r="W120" s="29"/>
      <c r="X120" s="29"/>
      <c r="Y120" s="29"/>
      <c r="Z120" s="29"/>
      <c r="AA120" s="29"/>
      <c r="AB120" s="29"/>
      <c r="AC120" s="29"/>
      <c r="AD120" s="29"/>
      <c r="AE120" s="29"/>
      <c r="AF120" s="29"/>
      <c r="AG120" s="29"/>
    </row>
    <row r="121" spans="3:33" x14ac:dyDescent="0.3">
      <c r="C121" s="27">
        <v>46048</v>
      </c>
      <c r="D121" s="4">
        <v>0</v>
      </c>
      <c r="E121" s="4">
        <v>4.55</v>
      </c>
      <c r="F121" s="4">
        <v>270.39999999999998</v>
      </c>
      <c r="G121" s="4">
        <v>771.59000000000026</v>
      </c>
      <c r="O121" s="29"/>
      <c r="P121" s="29"/>
      <c r="Q121" s="29"/>
      <c r="R121" s="29"/>
      <c r="S121" s="29"/>
      <c r="T121" s="29"/>
      <c r="U121" s="29"/>
      <c r="V121" s="29"/>
      <c r="W121" s="29"/>
      <c r="X121" s="29"/>
      <c r="Y121" s="29"/>
      <c r="Z121" s="29"/>
      <c r="AA121" s="29"/>
      <c r="AB121" s="29"/>
      <c r="AC121" s="29"/>
      <c r="AD121" s="29"/>
      <c r="AE121" s="29"/>
      <c r="AF121" s="29"/>
      <c r="AG121" s="29"/>
    </row>
    <row r="122" spans="3:33" x14ac:dyDescent="0.3">
      <c r="C122" s="27">
        <v>46049</v>
      </c>
      <c r="D122" s="4">
        <v>0</v>
      </c>
      <c r="E122" s="4">
        <v>3.15</v>
      </c>
      <c r="F122" s="4">
        <v>270.39999999999998</v>
      </c>
      <c r="G122" s="4">
        <v>774.74000000000024</v>
      </c>
      <c r="O122" s="29"/>
      <c r="P122" s="29"/>
      <c r="Q122" s="29"/>
      <c r="R122" s="29"/>
      <c r="S122" s="29"/>
      <c r="T122" s="29"/>
      <c r="U122" s="29"/>
      <c r="V122" s="29"/>
      <c r="W122" s="29"/>
      <c r="X122" s="29"/>
      <c r="Y122" s="29"/>
      <c r="Z122" s="29"/>
      <c r="AA122" s="29"/>
      <c r="AB122" s="29"/>
      <c r="AC122" s="29"/>
      <c r="AD122" s="29"/>
      <c r="AE122" s="29"/>
      <c r="AF122" s="29"/>
      <c r="AG122" s="29"/>
    </row>
    <row r="123" spans="3:33" x14ac:dyDescent="0.3">
      <c r="C123" s="27">
        <v>46050</v>
      </c>
      <c r="D123" s="4">
        <v>0</v>
      </c>
      <c r="E123" s="4">
        <v>2.42</v>
      </c>
      <c r="F123" s="4">
        <v>270.39999999999998</v>
      </c>
      <c r="G123" s="4">
        <v>777.1600000000002</v>
      </c>
      <c r="O123" s="29"/>
      <c r="P123" s="29"/>
      <c r="Q123" s="29"/>
      <c r="R123" s="29"/>
      <c r="S123" s="29"/>
      <c r="T123" s="29"/>
      <c r="U123" s="29"/>
      <c r="V123" s="29"/>
      <c r="W123" s="29"/>
      <c r="X123" s="29"/>
      <c r="Y123" s="29"/>
      <c r="Z123" s="29"/>
      <c r="AA123" s="29"/>
      <c r="AB123" s="29"/>
      <c r="AC123" s="29"/>
      <c r="AD123" s="29"/>
      <c r="AE123" s="29"/>
      <c r="AF123" s="29"/>
      <c r="AG123" s="29"/>
    </row>
    <row r="124" spans="3:33" x14ac:dyDescent="0.3">
      <c r="C124" s="27">
        <v>46051</v>
      </c>
      <c r="D124" s="4">
        <v>0</v>
      </c>
      <c r="E124" s="4">
        <v>2.91</v>
      </c>
      <c r="F124" s="4">
        <v>270.39999999999998</v>
      </c>
      <c r="G124" s="4">
        <v>780.07000000000016</v>
      </c>
      <c r="O124" s="29"/>
      <c r="P124" s="29"/>
      <c r="Q124" s="29"/>
      <c r="R124" s="29"/>
      <c r="S124" s="29"/>
      <c r="T124" s="29"/>
      <c r="U124" s="29"/>
      <c r="V124" s="29"/>
      <c r="W124" s="29"/>
      <c r="X124" s="29"/>
      <c r="Y124" s="29"/>
      <c r="Z124" s="29"/>
      <c r="AA124" s="29"/>
      <c r="AB124" s="29"/>
      <c r="AC124" s="29"/>
      <c r="AD124" s="29"/>
      <c r="AE124" s="29"/>
      <c r="AF124" s="29"/>
      <c r="AG124" s="29"/>
    </row>
    <row r="125" spans="3:33" x14ac:dyDescent="0.3">
      <c r="C125" s="27">
        <v>46052</v>
      </c>
      <c r="D125" s="4">
        <v>0</v>
      </c>
      <c r="E125" s="4">
        <v>1.93</v>
      </c>
      <c r="F125" s="4">
        <v>270.39999999999998</v>
      </c>
      <c r="G125" s="4">
        <v>782.00000000000011</v>
      </c>
      <c r="O125" s="29"/>
      <c r="P125" s="29"/>
      <c r="Q125" s="29"/>
      <c r="R125" s="29"/>
      <c r="S125" s="29"/>
      <c r="T125" s="29"/>
      <c r="U125" s="29"/>
      <c r="V125" s="29"/>
      <c r="W125" s="29"/>
      <c r="X125" s="29"/>
      <c r="Y125" s="29"/>
      <c r="Z125" s="29"/>
      <c r="AA125" s="29"/>
      <c r="AB125" s="29"/>
      <c r="AC125" s="29"/>
      <c r="AD125" s="29"/>
      <c r="AE125" s="29"/>
      <c r="AF125" s="29"/>
      <c r="AG125" s="29"/>
    </row>
    <row r="126" spans="3:33" x14ac:dyDescent="0.3">
      <c r="C126" s="27">
        <v>46053</v>
      </c>
      <c r="D126" s="4">
        <v>0</v>
      </c>
      <c r="E126" s="4">
        <v>0</v>
      </c>
      <c r="F126" s="4">
        <v>270.39999999999998</v>
      </c>
      <c r="G126" s="4">
        <v>782.00000000000011</v>
      </c>
      <c r="O126" s="29"/>
      <c r="P126" s="29"/>
      <c r="Q126" s="29"/>
      <c r="R126" s="29"/>
      <c r="S126" s="29"/>
      <c r="T126" s="29"/>
      <c r="U126" s="29"/>
      <c r="V126" s="29"/>
      <c r="W126" s="29"/>
      <c r="X126" s="29"/>
      <c r="Y126" s="29"/>
      <c r="Z126" s="29"/>
      <c r="AA126" s="29"/>
      <c r="AB126" s="29"/>
      <c r="AC126" s="29"/>
      <c r="AD126" s="29"/>
      <c r="AE126" s="29"/>
      <c r="AF126" s="29"/>
      <c r="AG126" s="29"/>
    </row>
    <row r="127" spans="3:33" x14ac:dyDescent="0.3">
      <c r="C127" s="27">
        <v>46054</v>
      </c>
      <c r="D127" s="4">
        <v>0</v>
      </c>
      <c r="E127" s="4">
        <v>0.73</v>
      </c>
      <c r="F127" s="4">
        <v>270.39999999999998</v>
      </c>
      <c r="G127" s="4">
        <v>782.73000000000013</v>
      </c>
      <c r="O127" s="29"/>
      <c r="P127" s="29"/>
      <c r="Q127" s="29"/>
      <c r="R127" s="29"/>
      <c r="S127" s="29"/>
      <c r="T127" s="29"/>
      <c r="U127" s="29"/>
      <c r="V127" s="29"/>
      <c r="W127" s="29"/>
      <c r="X127" s="29"/>
      <c r="Y127" s="29"/>
      <c r="Z127" s="29"/>
      <c r="AA127" s="29"/>
      <c r="AB127" s="29"/>
      <c r="AC127" s="29"/>
      <c r="AD127" s="29"/>
      <c r="AE127" s="29"/>
      <c r="AF127" s="29"/>
      <c r="AG127" s="29"/>
    </row>
    <row r="128" spans="3:33" x14ac:dyDescent="0.3">
      <c r="C128" s="27">
        <v>46055</v>
      </c>
      <c r="D128" s="4">
        <v>0</v>
      </c>
      <c r="E128" s="4">
        <v>5.71</v>
      </c>
      <c r="F128" s="4">
        <v>270.39999999999998</v>
      </c>
      <c r="G128" s="4">
        <v>788.44000000000017</v>
      </c>
      <c r="O128" s="29"/>
      <c r="P128" s="29"/>
      <c r="Q128" s="29"/>
      <c r="R128" s="29"/>
      <c r="S128" s="29"/>
      <c r="T128" s="29"/>
      <c r="U128" s="29"/>
      <c r="V128" s="29"/>
      <c r="W128" s="29"/>
      <c r="X128" s="29"/>
      <c r="Y128" s="29"/>
      <c r="Z128" s="29"/>
      <c r="AA128" s="29"/>
      <c r="AB128" s="29"/>
      <c r="AC128" s="29"/>
      <c r="AD128" s="29"/>
      <c r="AE128" s="29"/>
      <c r="AF128" s="29"/>
      <c r="AG128" s="29"/>
    </row>
    <row r="129" spans="3:33" x14ac:dyDescent="0.3">
      <c r="C129" s="27">
        <v>46056</v>
      </c>
      <c r="D129" s="4">
        <v>0</v>
      </c>
      <c r="E129" s="4">
        <v>14.37</v>
      </c>
      <c r="F129" s="4">
        <v>270.39999999999998</v>
      </c>
      <c r="G129" s="4">
        <v>802.81000000000017</v>
      </c>
      <c r="O129" s="29"/>
      <c r="P129" s="29"/>
      <c r="Q129" s="29"/>
      <c r="R129" s="29"/>
      <c r="S129" s="29"/>
      <c r="T129" s="29"/>
      <c r="U129" s="29"/>
      <c r="V129" s="29"/>
      <c r="W129" s="29"/>
      <c r="X129" s="29"/>
      <c r="Y129" s="29"/>
      <c r="Z129" s="29"/>
      <c r="AA129" s="29"/>
      <c r="AB129" s="29"/>
      <c r="AC129" s="29"/>
      <c r="AD129" s="29"/>
      <c r="AE129" s="29"/>
      <c r="AF129" s="29"/>
      <c r="AG129" s="29"/>
    </row>
    <row r="130" spans="3:33" x14ac:dyDescent="0.3">
      <c r="C130" s="27">
        <v>46057</v>
      </c>
      <c r="D130" s="4">
        <v>0</v>
      </c>
      <c r="E130" s="4">
        <v>19.899999999999999</v>
      </c>
      <c r="F130" s="4">
        <v>270.39999999999998</v>
      </c>
      <c r="G130" s="4">
        <v>822.71000000000015</v>
      </c>
      <c r="O130" s="29"/>
      <c r="P130" s="29"/>
      <c r="Q130" s="29"/>
      <c r="R130" s="29"/>
      <c r="S130" s="29"/>
      <c r="T130" s="29"/>
      <c r="U130" s="29"/>
      <c r="V130" s="29"/>
      <c r="W130" s="29"/>
      <c r="X130" s="29"/>
      <c r="Y130" s="29"/>
      <c r="Z130" s="29"/>
      <c r="AA130" s="29"/>
      <c r="AB130" s="29"/>
      <c r="AC130" s="29"/>
      <c r="AD130" s="29"/>
      <c r="AE130" s="29"/>
      <c r="AF130" s="29"/>
      <c r="AG130" s="29"/>
    </row>
    <row r="131" spans="3:33" x14ac:dyDescent="0.3">
      <c r="C131" s="27">
        <v>46058</v>
      </c>
      <c r="D131" s="4">
        <v>0</v>
      </c>
      <c r="E131" s="4">
        <v>18.940000000000001</v>
      </c>
      <c r="F131" s="4">
        <v>270.39999999999998</v>
      </c>
      <c r="G131" s="4">
        <v>841.6500000000002</v>
      </c>
      <c r="O131" s="29"/>
      <c r="P131" s="29"/>
      <c r="Q131" s="29"/>
      <c r="R131" s="29"/>
      <c r="S131" s="29"/>
      <c r="T131" s="29"/>
      <c r="U131" s="29"/>
      <c r="V131" s="29"/>
      <c r="W131" s="29"/>
      <c r="X131" s="29"/>
      <c r="Y131" s="29"/>
      <c r="Z131" s="29"/>
      <c r="AA131" s="29"/>
      <c r="AB131" s="29"/>
      <c r="AC131" s="29"/>
      <c r="AD131" s="29"/>
      <c r="AE131" s="29"/>
      <c r="AF131" s="29"/>
      <c r="AG131" s="29"/>
    </row>
    <row r="132" spans="3:33" x14ac:dyDescent="0.3">
      <c r="C132" s="27">
        <v>46059</v>
      </c>
      <c r="D132" s="4">
        <v>0</v>
      </c>
      <c r="E132" s="4">
        <v>15.68</v>
      </c>
      <c r="F132" s="4">
        <v>270.39999999999998</v>
      </c>
      <c r="G132" s="4">
        <v>857.33000000000015</v>
      </c>
      <c r="O132" s="29"/>
      <c r="P132" s="29"/>
      <c r="Q132" s="29"/>
      <c r="R132" s="29"/>
      <c r="S132" s="29"/>
      <c r="T132" s="29"/>
      <c r="U132" s="29"/>
      <c r="V132" s="29"/>
      <c r="W132" s="29"/>
      <c r="X132" s="29"/>
      <c r="Y132" s="29"/>
      <c r="Z132" s="29"/>
      <c r="AA132" s="29"/>
      <c r="AB132" s="29"/>
      <c r="AC132" s="29"/>
      <c r="AD132" s="29"/>
      <c r="AE132" s="29"/>
      <c r="AF132" s="29"/>
      <c r="AG132" s="29"/>
    </row>
    <row r="133" spans="3:33" x14ac:dyDescent="0.3">
      <c r="C133" s="27">
        <v>46060</v>
      </c>
      <c r="D133" s="4">
        <v>0</v>
      </c>
      <c r="E133" s="4">
        <v>16.78</v>
      </c>
      <c r="F133" s="4">
        <v>270.39999999999998</v>
      </c>
      <c r="G133" s="4">
        <v>874.11000000000013</v>
      </c>
      <c r="O133" s="29"/>
      <c r="P133" s="29"/>
      <c r="Q133" s="29"/>
      <c r="R133" s="29"/>
      <c r="S133" s="29"/>
      <c r="T133" s="29"/>
      <c r="U133" s="29"/>
      <c r="V133" s="29"/>
      <c r="W133" s="29"/>
      <c r="X133" s="29"/>
      <c r="Y133" s="29"/>
      <c r="Z133" s="29"/>
      <c r="AA133" s="29"/>
      <c r="AB133" s="29"/>
      <c r="AC133" s="29"/>
      <c r="AD133" s="29"/>
      <c r="AE133" s="29"/>
      <c r="AF133" s="29"/>
      <c r="AG133" s="29"/>
    </row>
    <row r="134" spans="3:33" x14ac:dyDescent="0.3">
      <c r="C134" s="27">
        <v>46061</v>
      </c>
      <c r="D134" s="4">
        <v>0</v>
      </c>
      <c r="E134" s="4">
        <v>17.8</v>
      </c>
      <c r="F134" s="4">
        <v>270.39999999999998</v>
      </c>
      <c r="G134" s="4">
        <v>891.91000000000008</v>
      </c>
      <c r="O134" s="29"/>
      <c r="P134" s="29"/>
      <c r="Q134" s="29"/>
      <c r="R134" s="29"/>
      <c r="S134" s="29"/>
      <c r="T134" s="29"/>
      <c r="U134" s="29"/>
      <c r="V134" s="29"/>
      <c r="W134" s="29"/>
      <c r="X134" s="29"/>
      <c r="Y134" s="29"/>
      <c r="Z134" s="29"/>
      <c r="AA134" s="29"/>
      <c r="AB134" s="29"/>
      <c r="AC134" s="29"/>
      <c r="AD134" s="29"/>
      <c r="AE134" s="29"/>
      <c r="AF134" s="29"/>
      <c r="AG134" s="29"/>
    </row>
    <row r="135" spans="3:33" x14ac:dyDescent="0.3">
      <c r="C135" s="27">
        <v>46062</v>
      </c>
      <c r="D135" s="4">
        <v>0</v>
      </c>
      <c r="E135" s="4">
        <v>24.16</v>
      </c>
      <c r="F135" s="4">
        <v>270.39999999999998</v>
      </c>
      <c r="G135" s="4">
        <v>916.07</v>
      </c>
      <c r="O135" s="29"/>
      <c r="P135" s="29"/>
      <c r="Q135" s="29"/>
      <c r="R135" s="29"/>
      <c r="S135" s="29"/>
      <c r="T135" s="29"/>
      <c r="U135" s="29"/>
      <c r="V135" s="29"/>
      <c r="W135" s="29"/>
      <c r="X135" s="29"/>
      <c r="Y135" s="29"/>
      <c r="Z135" s="29"/>
      <c r="AA135" s="29"/>
      <c r="AB135" s="29"/>
      <c r="AC135" s="29"/>
      <c r="AD135" s="29"/>
      <c r="AE135" s="29"/>
      <c r="AF135" s="29"/>
      <c r="AG135" s="29"/>
    </row>
    <row r="136" spans="3:33" x14ac:dyDescent="0.3">
      <c r="C136" s="27">
        <v>46063</v>
      </c>
      <c r="D136" s="4">
        <v>0</v>
      </c>
      <c r="E136" s="4">
        <v>27.56</v>
      </c>
      <c r="F136" s="4">
        <v>270.39999999999998</v>
      </c>
      <c r="G136" s="4">
        <v>943.63</v>
      </c>
      <c r="O136" s="29"/>
      <c r="P136" s="29"/>
      <c r="Q136" s="29"/>
      <c r="R136" s="29"/>
      <c r="S136" s="29"/>
      <c r="T136" s="29"/>
      <c r="U136" s="29"/>
      <c r="V136" s="29"/>
      <c r="W136" s="29"/>
      <c r="X136" s="29"/>
      <c r="Y136" s="29"/>
      <c r="Z136" s="29"/>
      <c r="AA136" s="29"/>
      <c r="AB136" s="29"/>
      <c r="AC136" s="29"/>
      <c r="AD136" s="29"/>
      <c r="AE136" s="29"/>
      <c r="AF136" s="29"/>
      <c r="AG136" s="29"/>
    </row>
    <row r="137" spans="3:33" x14ac:dyDescent="0.3">
      <c r="C137" s="27">
        <v>46064</v>
      </c>
      <c r="D137" s="4">
        <v>0</v>
      </c>
      <c r="E137" s="4">
        <v>27.4</v>
      </c>
      <c r="F137" s="4">
        <v>270.39999999999998</v>
      </c>
      <c r="G137" s="4">
        <v>971.03</v>
      </c>
      <c r="O137" s="29"/>
      <c r="P137" s="29"/>
      <c r="Q137" s="29"/>
      <c r="R137" s="29"/>
      <c r="S137" s="29"/>
      <c r="T137" s="29"/>
      <c r="U137" s="29"/>
      <c r="V137" s="29"/>
      <c r="W137" s="29"/>
      <c r="X137" s="29"/>
      <c r="Y137" s="29"/>
      <c r="Z137" s="29"/>
      <c r="AA137" s="29"/>
      <c r="AB137" s="29"/>
      <c r="AC137" s="29"/>
      <c r="AD137" s="29"/>
      <c r="AE137" s="29"/>
      <c r="AF137" s="29"/>
      <c r="AG137" s="29"/>
    </row>
    <row r="138" spans="3:33" x14ac:dyDescent="0.3">
      <c r="C138" s="27">
        <v>46065</v>
      </c>
      <c r="D138" s="4">
        <v>0</v>
      </c>
      <c r="E138" s="4">
        <v>22.49</v>
      </c>
      <c r="F138" s="4">
        <v>270.39999999999998</v>
      </c>
      <c r="G138" s="4">
        <v>993.52</v>
      </c>
      <c r="O138" s="29"/>
      <c r="P138" s="29"/>
      <c r="Q138" s="29"/>
      <c r="R138" s="29"/>
      <c r="S138" s="29"/>
      <c r="T138" s="29"/>
      <c r="U138" s="29"/>
      <c r="V138" s="29"/>
      <c r="W138" s="29"/>
      <c r="X138" s="29"/>
      <c r="Y138" s="29"/>
      <c r="Z138" s="29"/>
      <c r="AA138" s="29"/>
      <c r="AB138" s="29"/>
      <c r="AC138" s="29"/>
      <c r="AD138" s="29"/>
      <c r="AE138" s="29"/>
      <c r="AF138" s="29"/>
      <c r="AG138" s="29"/>
    </row>
    <row r="139" spans="3:33" x14ac:dyDescent="0.3">
      <c r="C139" s="27">
        <v>46066</v>
      </c>
      <c r="D139" s="4">
        <v>0</v>
      </c>
      <c r="E139" s="4">
        <v>18.46</v>
      </c>
      <c r="F139" s="4">
        <v>270.39999999999998</v>
      </c>
      <c r="G139" s="4">
        <v>1011.98</v>
      </c>
      <c r="O139" s="29"/>
      <c r="P139" s="29"/>
      <c r="Q139" s="29"/>
      <c r="R139" s="29"/>
      <c r="S139" s="29"/>
      <c r="T139" s="29"/>
      <c r="U139" s="29"/>
      <c r="V139" s="29"/>
      <c r="W139" s="29"/>
      <c r="X139" s="29"/>
      <c r="Y139" s="29"/>
      <c r="Z139" s="29"/>
      <c r="AA139" s="29"/>
      <c r="AB139" s="29"/>
      <c r="AC139" s="29"/>
      <c r="AD139" s="29"/>
      <c r="AE139" s="29"/>
      <c r="AF139" s="29"/>
      <c r="AG139" s="29"/>
    </row>
    <row r="140" spans="3:33" x14ac:dyDescent="0.3">
      <c r="C140" s="27">
        <v>46067</v>
      </c>
      <c r="D140" s="4">
        <v>0</v>
      </c>
      <c r="E140" s="4">
        <v>17.09</v>
      </c>
      <c r="F140" s="4">
        <v>270.39999999999998</v>
      </c>
      <c r="G140" s="4">
        <v>1029.07</v>
      </c>
      <c r="O140" s="29"/>
      <c r="P140" s="29"/>
      <c r="Q140" s="29"/>
      <c r="R140" s="29"/>
      <c r="S140" s="29"/>
      <c r="T140" s="29"/>
      <c r="U140" s="29"/>
      <c r="V140" s="29"/>
      <c r="W140" s="29"/>
      <c r="X140" s="29"/>
      <c r="Y140" s="29"/>
      <c r="Z140" s="29"/>
      <c r="AA140" s="29"/>
      <c r="AB140" s="29"/>
      <c r="AC140" s="29"/>
      <c r="AD140" s="29"/>
      <c r="AE140" s="29"/>
      <c r="AF140" s="29"/>
      <c r="AG140" s="29"/>
    </row>
    <row r="141" spans="3:33" x14ac:dyDescent="0.3">
      <c r="C141" s="27">
        <v>46068</v>
      </c>
      <c r="D141" s="4">
        <v>0</v>
      </c>
      <c r="E141" s="4">
        <v>18.38</v>
      </c>
      <c r="F141" s="4">
        <v>270.39999999999998</v>
      </c>
      <c r="G141" s="4">
        <v>1047.45</v>
      </c>
      <c r="O141" s="29"/>
      <c r="P141" s="29"/>
      <c r="Q141" s="29"/>
      <c r="R141" s="29"/>
      <c r="S141" s="29"/>
      <c r="T141" s="29"/>
      <c r="U141" s="29"/>
      <c r="V141" s="29"/>
      <c r="W141" s="29"/>
      <c r="X141" s="29"/>
      <c r="Y141" s="29"/>
      <c r="Z141" s="29"/>
      <c r="AA141" s="29"/>
      <c r="AB141" s="29"/>
      <c r="AC141" s="29"/>
      <c r="AD141" s="29"/>
      <c r="AE141" s="29"/>
      <c r="AF141" s="29"/>
      <c r="AG141" s="29"/>
    </row>
    <row r="142" spans="3:33" x14ac:dyDescent="0.3">
      <c r="C142" s="27">
        <v>46069</v>
      </c>
      <c r="D142" s="4">
        <v>0</v>
      </c>
      <c r="E142" s="4">
        <v>14.18</v>
      </c>
      <c r="F142" s="4">
        <v>270.39999999999998</v>
      </c>
      <c r="G142" s="4">
        <v>1061.6300000000001</v>
      </c>
      <c r="O142" s="29"/>
      <c r="P142" s="29"/>
      <c r="Q142" s="29"/>
      <c r="R142" s="29"/>
      <c r="S142" s="29"/>
      <c r="T142" s="29"/>
      <c r="U142" s="29"/>
      <c r="V142" s="29"/>
      <c r="W142" s="29"/>
      <c r="X142" s="29"/>
      <c r="Y142" s="29"/>
      <c r="Z142" s="29"/>
      <c r="AA142" s="29"/>
      <c r="AB142" s="29"/>
      <c r="AC142" s="29"/>
      <c r="AD142" s="29"/>
      <c r="AE142" s="29"/>
      <c r="AF142" s="29"/>
      <c r="AG142" s="29"/>
    </row>
    <row r="143" spans="3:33" x14ac:dyDescent="0.3">
      <c r="C143" s="27">
        <v>46070</v>
      </c>
      <c r="D143" s="4">
        <v>0</v>
      </c>
      <c r="E143" s="4">
        <v>10.27</v>
      </c>
      <c r="F143" s="4">
        <v>270.39999999999998</v>
      </c>
      <c r="G143" s="4">
        <v>1071.9000000000001</v>
      </c>
      <c r="O143" s="29"/>
      <c r="P143" s="29"/>
      <c r="Q143" s="29"/>
      <c r="R143" s="29"/>
      <c r="S143" s="29"/>
      <c r="T143" s="29"/>
      <c r="U143" s="29"/>
      <c r="V143" s="29"/>
      <c r="W143" s="29"/>
      <c r="X143" s="29"/>
      <c r="Y143" s="29"/>
      <c r="Z143" s="29"/>
      <c r="AA143" s="29"/>
      <c r="AB143" s="29"/>
      <c r="AC143" s="29"/>
      <c r="AD143" s="29"/>
      <c r="AE143" s="29"/>
      <c r="AF143" s="29"/>
      <c r="AG143" s="29"/>
    </row>
    <row r="144" spans="3:33" x14ac:dyDescent="0.3">
      <c r="C144" s="27">
        <v>46071</v>
      </c>
      <c r="D144" s="4">
        <v>2.1</v>
      </c>
      <c r="E144" s="4">
        <v>9.08</v>
      </c>
      <c r="F144" s="4">
        <v>272.5</v>
      </c>
      <c r="G144" s="4">
        <v>1080.98</v>
      </c>
      <c r="O144" s="29"/>
      <c r="P144" s="29"/>
      <c r="Q144" s="29"/>
      <c r="R144" s="29"/>
      <c r="S144" s="29"/>
      <c r="T144" s="29"/>
      <c r="U144" s="29"/>
      <c r="V144" s="29"/>
      <c r="W144" s="29"/>
      <c r="X144" s="29"/>
      <c r="Y144" s="29"/>
      <c r="Z144" s="29"/>
      <c r="AA144" s="29"/>
      <c r="AB144" s="29"/>
      <c r="AC144" s="29"/>
      <c r="AD144" s="29"/>
      <c r="AE144" s="29"/>
      <c r="AF144" s="29"/>
      <c r="AG144" s="29"/>
    </row>
    <row r="145" spans="3:33" x14ac:dyDescent="0.3">
      <c r="C145" s="27">
        <v>46072</v>
      </c>
      <c r="D145" s="4">
        <v>1.1000000000000001</v>
      </c>
      <c r="E145" s="4">
        <v>4.66</v>
      </c>
      <c r="F145" s="4">
        <v>273.60000000000002</v>
      </c>
      <c r="G145" s="4">
        <v>1085.6400000000001</v>
      </c>
      <c r="O145" s="29"/>
      <c r="P145" s="29"/>
      <c r="Q145" s="29"/>
      <c r="R145" s="29"/>
      <c r="S145" s="29"/>
      <c r="T145" s="29"/>
      <c r="U145" s="29"/>
      <c r="V145" s="29"/>
      <c r="W145" s="29"/>
      <c r="X145" s="29"/>
      <c r="Y145" s="29"/>
      <c r="Z145" s="29"/>
      <c r="AA145" s="29"/>
      <c r="AB145" s="29"/>
      <c r="AC145" s="29"/>
      <c r="AD145" s="29"/>
      <c r="AE145" s="29"/>
      <c r="AF145" s="29"/>
      <c r="AG145" s="29"/>
    </row>
    <row r="146" spans="3:33" x14ac:dyDescent="0.3">
      <c r="C146" s="27">
        <v>46073</v>
      </c>
      <c r="D146" s="4">
        <v>3.8</v>
      </c>
      <c r="E146" s="4">
        <v>4.82</v>
      </c>
      <c r="F146" s="4">
        <v>277.40000000000003</v>
      </c>
      <c r="G146" s="4">
        <v>1090.46</v>
      </c>
      <c r="O146" s="29"/>
      <c r="P146" s="29"/>
      <c r="Q146" s="29"/>
      <c r="R146" s="29"/>
      <c r="S146" s="29"/>
      <c r="T146" s="29"/>
      <c r="U146" s="29"/>
      <c r="V146" s="29"/>
      <c r="W146" s="29"/>
      <c r="X146" s="29"/>
      <c r="Y146" s="29"/>
      <c r="Z146" s="29"/>
      <c r="AA146" s="29"/>
      <c r="AB146" s="29"/>
      <c r="AC146" s="29"/>
      <c r="AD146" s="29"/>
      <c r="AE146" s="29"/>
      <c r="AF146" s="29"/>
      <c r="AG146" s="29"/>
    </row>
    <row r="147" spans="3:33" x14ac:dyDescent="0.3">
      <c r="C147" s="27">
        <v>46074</v>
      </c>
      <c r="D147" s="4">
        <v>2.8</v>
      </c>
      <c r="E147" s="4">
        <v>4.9000000000000004</v>
      </c>
      <c r="F147" s="4">
        <v>280.20000000000005</v>
      </c>
      <c r="G147" s="4">
        <v>1095.3600000000001</v>
      </c>
      <c r="O147" s="29"/>
      <c r="P147" s="29"/>
      <c r="Q147" s="29"/>
      <c r="R147" s="29"/>
      <c r="S147" s="29"/>
      <c r="T147" s="29"/>
      <c r="U147" s="29"/>
      <c r="V147" s="29"/>
      <c r="W147" s="29"/>
      <c r="X147" s="29"/>
      <c r="Y147" s="29"/>
      <c r="Z147" s="29"/>
      <c r="AA147" s="29"/>
      <c r="AB147" s="29"/>
      <c r="AC147" s="29"/>
      <c r="AD147" s="29"/>
      <c r="AE147" s="29"/>
      <c r="AF147" s="29"/>
      <c r="AG147" s="29"/>
    </row>
    <row r="148" spans="3:33" x14ac:dyDescent="0.3">
      <c r="C148" s="27">
        <v>46075</v>
      </c>
      <c r="D148" s="4">
        <v>0</v>
      </c>
      <c r="E148" s="4">
        <v>6.13</v>
      </c>
      <c r="F148" s="4">
        <v>280.20000000000005</v>
      </c>
      <c r="G148" s="4">
        <v>1101.4900000000002</v>
      </c>
      <c r="O148" s="29"/>
      <c r="P148" s="29"/>
      <c r="Q148" s="29"/>
      <c r="R148" s="29"/>
      <c r="S148" s="29"/>
      <c r="T148" s="29"/>
      <c r="U148" s="29"/>
      <c r="V148" s="29"/>
      <c r="W148" s="29"/>
      <c r="X148" s="29"/>
      <c r="Y148" s="29"/>
      <c r="Z148" s="29"/>
      <c r="AA148" s="29"/>
      <c r="AB148" s="29"/>
      <c r="AC148" s="29"/>
      <c r="AD148" s="29"/>
      <c r="AE148" s="29"/>
      <c r="AF148" s="29"/>
      <c r="AG148" s="29"/>
    </row>
    <row r="149" spans="3:33" x14ac:dyDescent="0.3">
      <c r="C149" s="27">
        <v>46076</v>
      </c>
      <c r="D149" s="4">
        <v>0</v>
      </c>
      <c r="E149" s="4">
        <v>4.88</v>
      </c>
      <c r="F149" s="4">
        <v>280.20000000000005</v>
      </c>
      <c r="G149" s="4">
        <v>1106.3700000000003</v>
      </c>
      <c r="O149" s="29"/>
      <c r="P149" s="29"/>
      <c r="Q149" s="29"/>
      <c r="R149" s="29"/>
      <c r="S149" s="29"/>
      <c r="T149" s="29"/>
      <c r="U149" s="29"/>
      <c r="V149" s="29"/>
      <c r="W149" s="29"/>
      <c r="X149" s="29"/>
      <c r="Y149" s="29"/>
      <c r="Z149" s="29"/>
      <c r="AA149" s="29"/>
      <c r="AB149" s="29"/>
      <c r="AC149" s="29"/>
      <c r="AD149" s="29"/>
      <c r="AE149" s="29"/>
      <c r="AF149" s="29"/>
      <c r="AG149" s="29"/>
    </row>
    <row r="150" spans="3:33" x14ac:dyDescent="0.3">
      <c r="C150" s="27">
        <v>46077</v>
      </c>
      <c r="D150" s="4">
        <v>0.9</v>
      </c>
      <c r="E150" s="4">
        <v>6.95</v>
      </c>
      <c r="F150" s="4">
        <v>281.10000000000002</v>
      </c>
      <c r="G150" s="4">
        <v>1113.3200000000004</v>
      </c>
      <c r="O150" s="29"/>
      <c r="P150" s="29"/>
      <c r="Q150" s="29"/>
      <c r="R150" s="29"/>
      <c r="S150" s="29"/>
      <c r="T150" s="29"/>
      <c r="U150" s="29"/>
      <c r="V150" s="29"/>
      <c r="W150" s="29"/>
      <c r="X150" s="29"/>
      <c r="Y150" s="29"/>
      <c r="Z150" s="29"/>
      <c r="AA150" s="29"/>
      <c r="AB150" s="29"/>
      <c r="AC150" s="29"/>
      <c r="AD150" s="29"/>
      <c r="AE150" s="29"/>
      <c r="AF150" s="29"/>
      <c r="AG150" s="29"/>
    </row>
    <row r="151" spans="3:33" x14ac:dyDescent="0.3">
      <c r="C151" s="27">
        <v>46078</v>
      </c>
      <c r="D151" s="4">
        <v>1.1000000000000001</v>
      </c>
      <c r="E151" s="4">
        <v>4.76</v>
      </c>
      <c r="F151" s="4">
        <v>282.20000000000005</v>
      </c>
      <c r="G151" s="4">
        <v>1118.0800000000004</v>
      </c>
      <c r="O151" s="29"/>
      <c r="P151" s="29"/>
      <c r="Q151" s="29"/>
      <c r="R151" s="29"/>
      <c r="S151" s="29"/>
      <c r="T151" s="29"/>
      <c r="U151" s="29"/>
      <c r="V151" s="29"/>
      <c r="W151" s="29"/>
      <c r="X151" s="29"/>
      <c r="Y151" s="29"/>
      <c r="Z151" s="29"/>
      <c r="AA151" s="29"/>
      <c r="AB151" s="29"/>
      <c r="AC151" s="29"/>
      <c r="AD151" s="29"/>
      <c r="AE151" s="29"/>
      <c r="AF151" s="29"/>
      <c r="AG151" s="29"/>
    </row>
    <row r="152" spans="3:33" x14ac:dyDescent="0.3">
      <c r="C152" s="27">
        <v>46079</v>
      </c>
      <c r="D152" s="4">
        <v>1.3</v>
      </c>
      <c r="E152" s="4">
        <v>7.31</v>
      </c>
      <c r="F152" s="4">
        <v>283.50000000000006</v>
      </c>
      <c r="G152" s="4">
        <v>1125.3900000000003</v>
      </c>
      <c r="O152" s="29"/>
      <c r="P152" s="29"/>
      <c r="Q152" s="29"/>
      <c r="R152" s="29"/>
      <c r="S152" s="29"/>
      <c r="T152" s="29"/>
      <c r="U152" s="29"/>
      <c r="V152" s="29"/>
      <c r="W152" s="29"/>
      <c r="X152" s="29"/>
      <c r="Y152" s="29"/>
      <c r="Z152" s="29"/>
      <c r="AA152" s="29"/>
      <c r="AB152" s="29"/>
      <c r="AC152" s="29"/>
      <c r="AD152" s="29"/>
      <c r="AE152" s="29"/>
      <c r="AF152" s="29"/>
      <c r="AG152" s="29"/>
    </row>
    <row r="153" spans="3:33" x14ac:dyDescent="0.3">
      <c r="C153" s="27">
        <v>46080</v>
      </c>
      <c r="D153" s="4">
        <v>2.2000000000000002</v>
      </c>
      <c r="E153" s="4">
        <v>5.74</v>
      </c>
      <c r="F153" s="4">
        <v>285.70000000000005</v>
      </c>
      <c r="G153" s="4">
        <v>1131.1300000000003</v>
      </c>
      <c r="O153" s="29"/>
      <c r="P153" s="29"/>
      <c r="Q153" s="29"/>
      <c r="R153" s="29"/>
      <c r="S153" s="29"/>
      <c r="T153" s="29"/>
      <c r="U153" s="29"/>
      <c r="V153" s="29"/>
      <c r="W153" s="29"/>
      <c r="X153" s="29"/>
      <c r="Y153" s="29"/>
      <c r="Z153" s="29"/>
      <c r="AA153" s="29"/>
      <c r="AB153" s="29"/>
      <c r="AC153" s="29"/>
      <c r="AD153" s="29"/>
      <c r="AE153" s="29"/>
      <c r="AF153" s="29"/>
      <c r="AG153" s="29"/>
    </row>
    <row r="154" spans="3:33" x14ac:dyDescent="0.3">
      <c r="C154" s="27">
        <v>46081</v>
      </c>
      <c r="D154" s="4">
        <v>0.8</v>
      </c>
      <c r="E154" s="4">
        <v>10.75</v>
      </c>
      <c r="F154" s="4">
        <v>286.50000000000006</v>
      </c>
      <c r="G154" s="4">
        <v>1141.8800000000003</v>
      </c>
      <c r="O154" s="29"/>
      <c r="P154" s="29"/>
      <c r="Q154" s="29"/>
      <c r="R154" s="29"/>
      <c r="S154" s="29"/>
      <c r="T154" s="29"/>
      <c r="U154" s="29"/>
      <c r="V154" s="29"/>
      <c r="W154" s="29"/>
      <c r="X154" s="29"/>
      <c r="Y154" s="29"/>
      <c r="Z154" s="29"/>
      <c r="AA154" s="29"/>
      <c r="AB154" s="29"/>
      <c r="AC154" s="29"/>
      <c r="AD154" s="29"/>
      <c r="AE154" s="29"/>
      <c r="AF154" s="29"/>
      <c r="AG154" s="29"/>
    </row>
    <row r="155" spans="3:33" x14ac:dyDescent="0.3">
      <c r="C155" s="27">
        <v>46082</v>
      </c>
      <c r="D155" s="4">
        <v>1.5</v>
      </c>
      <c r="E155" s="4">
        <v>12.64</v>
      </c>
      <c r="F155" s="4">
        <v>288.00000000000006</v>
      </c>
      <c r="G155" s="4">
        <v>1154.5200000000004</v>
      </c>
      <c r="O155" s="29"/>
      <c r="P155" s="29"/>
      <c r="Q155" s="29"/>
      <c r="R155" s="29"/>
      <c r="S155" s="29"/>
      <c r="T155" s="29"/>
      <c r="U155" s="29"/>
      <c r="V155" s="29"/>
      <c r="W155" s="29"/>
      <c r="X155" s="29"/>
      <c r="Y155" s="29"/>
      <c r="Z155" s="29"/>
      <c r="AA155" s="29"/>
      <c r="AB155" s="29"/>
      <c r="AC155" s="29"/>
      <c r="AD155" s="29"/>
      <c r="AE155" s="29"/>
      <c r="AF155" s="29"/>
      <c r="AG155" s="29"/>
    </row>
    <row r="156" spans="3:33" x14ac:dyDescent="0.3">
      <c r="C156" s="27">
        <v>46083</v>
      </c>
      <c r="D156" s="4">
        <v>1.6</v>
      </c>
      <c r="E156" s="4">
        <v>12.73</v>
      </c>
      <c r="F156" s="4">
        <v>289.60000000000008</v>
      </c>
      <c r="G156" s="4">
        <v>1167.2500000000005</v>
      </c>
      <c r="O156" s="29"/>
      <c r="P156" s="29"/>
      <c r="Q156" s="29"/>
      <c r="R156" s="29"/>
      <c r="S156" s="29"/>
      <c r="T156" s="29"/>
      <c r="U156" s="29"/>
      <c r="V156" s="29"/>
      <c r="W156" s="29"/>
      <c r="X156" s="29"/>
      <c r="Y156" s="29"/>
      <c r="Z156" s="29"/>
      <c r="AA156" s="29"/>
      <c r="AB156" s="29"/>
      <c r="AC156" s="29"/>
      <c r="AD156" s="29"/>
      <c r="AE156" s="29"/>
      <c r="AF156" s="29"/>
      <c r="AG156" s="29"/>
    </row>
    <row r="157" spans="3:33" x14ac:dyDescent="0.3">
      <c r="C157" s="27">
        <v>46084</v>
      </c>
      <c r="D157" s="4">
        <v>2</v>
      </c>
      <c r="E157" s="4">
        <v>1.8800000000000001</v>
      </c>
      <c r="F157" s="4">
        <v>291.60000000000008</v>
      </c>
      <c r="G157" s="4">
        <v>1169.1300000000006</v>
      </c>
      <c r="O157" s="29"/>
      <c r="P157" s="29"/>
      <c r="Q157" s="29"/>
      <c r="R157" s="29"/>
      <c r="S157" s="29"/>
      <c r="T157" s="29"/>
      <c r="U157" s="29"/>
      <c r="V157" s="29"/>
      <c r="W157" s="29"/>
      <c r="X157" s="29"/>
      <c r="Y157" s="29"/>
      <c r="Z157" s="29"/>
      <c r="AA157" s="29"/>
      <c r="AB157" s="29"/>
      <c r="AC157" s="29"/>
      <c r="AD157" s="29"/>
      <c r="AE157" s="29"/>
      <c r="AF157" s="29"/>
      <c r="AG157" s="29"/>
    </row>
    <row r="158" spans="3:33" x14ac:dyDescent="0.3">
      <c r="C158" s="27">
        <v>46085</v>
      </c>
      <c r="D158" s="4">
        <v>2.4</v>
      </c>
      <c r="E158" s="4">
        <v>0.09</v>
      </c>
      <c r="F158" s="4">
        <v>294.00000000000006</v>
      </c>
      <c r="G158" s="4">
        <v>1169.2200000000005</v>
      </c>
      <c r="O158" s="29"/>
      <c r="P158" s="29"/>
      <c r="Q158" s="29"/>
      <c r="R158" s="29"/>
      <c r="S158" s="29"/>
      <c r="T158" s="29"/>
      <c r="U158" s="29"/>
      <c r="V158" s="29"/>
      <c r="W158" s="29"/>
      <c r="X158" s="29"/>
      <c r="Y158" s="29"/>
      <c r="Z158" s="29"/>
      <c r="AA158" s="29"/>
      <c r="AB158" s="29"/>
      <c r="AC158" s="29"/>
      <c r="AD158" s="29"/>
      <c r="AE158" s="29"/>
      <c r="AF158" s="29"/>
      <c r="AG158" s="29"/>
    </row>
    <row r="159" spans="3:33" x14ac:dyDescent="0.3">
      <c r="C159" s="27">
        <v>46086</v>
      </c>
      <c r="D159" s="4">
        <v>4.2</v>
      </c>
      <c r="E159" s="4">
        <v>0.74</v>
      </c>
      <c r="F159" s="4">
        <v>298.20000000000005</v>
      </c>
      <c r="G159" s="4">
        <v>1169.9600000000005</v>
      </c>
      <c r="O159" s="29"/>
      <c r="P159" s="29"/>
      <c r="Q159" s="29"/>
      <c r="R159" s="29"/>
      <c r="S159" s="29"/>
      <c r="T159" s="29"/>
      <c r="U159" s="29"/>
      <c r="V159" s="29"/>
      <c r="W159" s="29"/>
      <c r="X159" s="29"/>
      <c r="Y159" s="29"/>
      <c r="Z159" s="29"/>
      <c r="AA159" s="29"/>
      <c r="AB159" s="29"/>
      <c r="AC159" s="29"/>
      <c r="AD159" s="29"/>
      <c r="AE159" s="29"/>
      <c r="AF159" s="29"/>
      <c r="AG159" s="29"/>
    </row>
    <row r="160" spans="3:33" x14ac:dyDescent="0.3">
      <c r="C160" s="27">
        <v>46087</v>
      </c>
      <c r="D160" s="4">
        <v>0.8</v>
      </c>
      <c r="E160" s="4">
        <v>0</v>
      </c>
      <c r="F160" s="4">
        <v>299.00000000000006</v>
      </c>
      <c r="G160" s="4">
        <v>1169.9600000000005</v>
      </c>
      <c r="O160" s="29"/>
      <c r="P160" s="29"/>
      <c r="Q160" s="29"/>
      <c r="R160" s="29"/>
      <c r="S160" s="29"/>
      <c r="T160" s="29"/>
      <c r="U160" s="29"/>
      <c r="V160" s="29"/>
      <c r="W160" s="29"/>
      <c r="X160" s="29"/>
      <c r="Y160" s="29"/>
      <c r="Z160" s="29"/>
      <c r="AA160" s="29"/>
      <c r="AB160" s="29"/>
      <c r="AC160" s="29"/>
      <c r="AD160" s="29"/>
      <c r="AE160" s="29"/>
      <c r="AF160" s="29"/>
      <c r="AG160" s="29"/>
    </row>
    <row r="161" spans="3:33" x14ac:dyDescent="0.3">
      <c r="C161" s="27">
        <v>46088</v>
      </c>
      <c r="D161" s="4">
        <v>2.4</v>
      </c>
      <c r="E161" s="4">
        <v>0.56000000000000005</v>
      </c>
      <c r="F161" s="4">
        <v>301.40000000000003</v>
      </c>
      <c r="G161" s="4">
        <v>1170.5200000000004</v>
      </c>
      <c r="O161" s="29"/>
      <c r="P161" s="29"/>
      <c r="Q161" s="29"/>
      <c r="R161" s="29"/>
      <c r="S161" s="29"/>
      <c r="T161" s="29"/>
      <c r="U161" s="29"/>
      <c r="V161" s="29"/>
      <c r="W161" s="29"/>
      <c r="X161" s="29"/>
      <c r="Y161" s="29"/>
      <c r="Z161" s="29"/>
      <c r="AA161" s="29"/>
      <c r="AB161" s="29"/>
      <c r="AC161" s="29"/>
      <c r="AD161" s="29"/>
      <c r="AE161" s="29"/>
      <c r="AF161" s="29"/>
      <c r="AG161" s="29"/>
    </row>
    <row r="162" spans="3:33" x14ac:dyDescent="0.3">
      <c r="C162" s="27">
        <v>46089</v>
      </c>
      <c r="D162" s="4">
        <v>1.1000000000000001</v>
      </c>
      <c r="E162" s="4">
        <v>0</v>
      </c>
      <c r="F162" s="4">
        <v>302.50000000000006</v>
      </c>
      <c r="G162" s="4">
        <v>1170.5200000000004</v>
      </c>
      <c r="O162" s="29"/>
      <c r="P162" s="29"/>
      <c r="Q162" s="29"/>
      <c r="R162" s="29"/>
      <c r="S162" s="29"/>
      <c r="T162" s="29"/>
      <c r="U162" s="29"/>
      <c r="V162" s="29"/>
      <c r="W162" s="29"/>
      <c r="X162" s="29"/>
      <c r="Y162" s="29"/>
      <c r="Z162" s="29"/>
      <c r="AA162" s="29"/>
      <c r="AB162" s="29"/>
      <c r="AC162" s="29"/>
      <c r="AD162" s="29"/>
      <c r="AE162" s="29"/>
      <c r="AF162" s="29"/>
      <c r="AG162" s="29"/>
    </row>
    <row r="163" spans="3:33" x14ac:dyDescent="0.3">
      <c r="C163" s="27">
        <v>46090</v>
      </c>
      <c r="D163" s="4">
        <v>0.4</v>
      </c>
      <c r="E163" s="4">
        <v>2</v>
      </c>
      <c r="F163" s="4">
        <v>302.90000000000003</v>
      </c>
      <c r="G163" s="4">
        <v>1172.5200000000004</v>
      </c>
      <c r="O163" s="29"/>
      <c r="P163" s="29"/>
      <c r="Q163" s="29"/>
      <c r="R163" s="29"/>
      <c r="S163" s="29"/>
      <c r="T163" s="29"/>
      <c r="U163" s="29"/>
      <c r="V163" s="29"/>
      <c r="W163" s="29"/>
      <c r="X163" s="29"/>
      <c r="Y163" s="29"/>
      <c r="Z163" s="29"/>
      <c r="AA163" s="29"/>
      <c r="AB163" s="29"/>
      <c r="AC163" s="29"/>
      <c r="AD163" s="29"/>
      <c r="AE163" s="29"/>
      <c r="AF163" s="29"/>
      <c r="AG163" s="29"/>
    </row>
    <row r="164" spans="3:33" x14ac:dyDescent="0.3">
      <c r="C164" s="27">
        <v>46091</v>
      </c>
      <c r="D164" s="4">
        <v>2.6</v>
      </c>
      <c r="E164" s="4">
        <v>4.8600000000000003</v>
      </c>
      <c r="F164" s="4">
        <v>305.50000000000006</v>
      </c>
      <c r="G164" s="4">
        <v>1177.3800000000003</v>
      </c>
      <c r="O164" s="29"/>
      <c r="P164" s="29"/>
      <c r="Q164" s="29"/>
      <c r="R164" s="29"/>
      <c r="S164" s="29"/>
      <c r="T164" s="29"/>
      <c r="U164" s="29"/>
      <c r="V164" s="29"/>
      <c r="W164" s="29"/>
      <c r="X164" s="29"/>
      <c r="Y164" s="29"/>
      <c r="Z164" s="29"/>
      <c r="AA164" s="29"/>
      <c r="AB164" s="29"/>
      <c r="AC164" s="29"/>
      <c r="AD164" s="29"/>
      <c r="AE164" s="29"/>
      <c r="AF164" s="29"/>
      <c r="AG164" s="29"/>
    </row>
    <row r="165" spans="3:33" x14ac:dyDescent="0.3">
      <c r="C165" s="27">
        <v>46092</v>
      </c>
      <c r="D165" s="4">
        <v>2.6</v>
      </c>
      <c r="E165" s="4">
        <v>7.71</v>
      </c>
      <c r="F165" s="4">
        <v>308.10000000000008</v>
      </c>
      <c r="G165" s="4">
        <v>1185.0900000000004</v>
      </c>
      <c r="O165" s="29"/>
      <c r="P165" s="29"/>
      <c r="Q165" s="29"/>
      <c r="R165" s="29"/>
      <c r="S165" s="29"/>
      <c r="T165" s="29"/>
      <c r="U165" s="29"/>
      <c r="V165" s="29"/>
      <c r="W165" s="29"/>
      <c r="X165" s="29"/>
      <c r="Y165" s="29"/>
      <c r="Z165" s="29"/>
      <c r="AA165" s="29"/>
      <c r="AB165" s="29"/>
      <c r="AC165" s="29"/>
      <c r="AD165" s="29"/>
      <c r="AE165" s="29"/>
      <c r="AF165" s="29"/>
      <c r="AG165" s="29"/>
    </row>
    <row r="166" spans="3:33" x14ac:dyDescent="0.3">
      <c r="C166" s="27">
        <v>46093</v>
      </c>
      <c r="D166" s="4">
        <v>2.2000000000000002</v>
      </c>
      <c r="E166" s="4">
        <v>8.26</v>
      </c>
      <c r="F166" s="4">
        <v>310.30000000000007</v>
      </c>
      <c r="G166" s="4">
        <v>1193.3500000000004</v>
      </c>
      <c r="O166" s="29"/>
      <c r="P166" s="29"/>
      <c r="Q166" s="29"/>
      <c r="R166" s="29"/>
      <c r="S166" s="29"/>
      <c r="T166" s="29"/>
      <c r="U166" s="29"/>
      <c r="V166" s="29"/>
      <c r="W166" s="29"/>
      <c r="X166" s="29"/>
      <c r="Y166" s="29"/>
      <c r="Z166" s="29"/>
      <c r="AA166" s="29"/>
      <c r="AB166" s="29"/>
      <c r="AC166" s="29"/>
      <c r="AD166" s="29"/>
      <c r="AE166" s="29"/>
      <c r="AF166" s="29"/>
      <c r="AG166" s="29"/>
    </row>
    <row r="167" spans="3:33" x14ac:dyDescent="0.3">
      <c r="C167" s="27">
        <v>46094</v>
      </c>
      <c r="D167" s="4">
        <v>2.5</v>
      </c>
      <c r="E167" s="4">
        <v>6.5</v>
      </c>
      <c r="F167" s="4">
        <v>312.80000000000007</v>
      </c>
      <c r="G167" s="4">
        <v>1199.8500000000004</v>
      </c>
      <c r="O167" s="29"/>
      <c r="P167" s="29"/>
      <c r="Q167" s="29"/>
      <c r="R167" s="29"/>
      <c r="S167" s="29"/>
      <c r="T167" s="29"/>
      <c r="U167" s="29"/>
      <c r="V167" s="29"/>
      <c r="W167" s="29"/>
      <c r="X167" s="29"/>
      <c r="Y167" s="29"/>
      <c r="Z167" s="29"/>
      <c r="AA167" s="29"/>
      <c r="AB167" s="29"/>
      <c r="AC167" s="29"/>
      <c r="AD167" s="29"/>
      <c r="AE167" s="29"/>
      <c r="AF167" s="29"/>
      <c r="AG167" s="29"/>
    </row>
    <row r="168" spans="3:33" x14ac:dyDescent="0.3">
      <c r="C168" s="27">
        <v>46095</v>
      </c>
      <c r="D168" s="4">
        <v>2.6</v>
      </c>
      <c r="E168" s="4">
        <v>6.66</v>
      </c>
      <c r="F168" s="4">
        <v>315.40000000000009</v>
      </c>
      <c r="G168" s="4">
        <v>1206.5100000000004</v>
      </c>
      <c r="O168" s="29"/>
      <c r="P168" s="29"/>
      <c r="Q168" s="29"/>
      <c r="R168" s="29"/>
      <c r="S168" s="29"/>
      <c r="T168" s="29"/>
      <c r="U168" s="29"/>
      <c r="V168" s="29"/>
      <c r="W168" s="29"/>
      <c r="X168" s="29"/>
      <c r="Y168" s="29"/>
      <c r="Z168" s="29"/>
      <c r="AA168" s="29"/>
      <c r="AB168" s="29"/>
      <c r="AC168" s="29"/>
      <c r="AD168" s="29"/>
      <c r="AE168" s="29"/>
      <c r="AF168" s="29"/>
      <c r="AG168" s="29"/>
    </row>
    <row r="169" spans="3:33" x14ac:dyDescent="0.3">
      <c r="C169" s="27">
        <v>46096</v>
      </c>
      <c r="D169" s="4">
        <v>0</v>
      </c>
      <c r="E169" s="4">
        <v>12.57</v>
      </c>
      <c r="F169" s="4">
        <v>315.40000000000009</v>
      </c>
      <c r="G169" s="4">
        <v>1219.0800000000004</v>
      </c>
      <c r="O169" s="29"/>
      <c r="P169" s="29"/>
      <c r="Q169" s="29"/>
      <c r="R169" s="29"/>
      <c r="S169" s="29"/>
      <c r="T169" s="29"/>
      <c r="U169" s="29"/>
      <c r="V169" s="29"/>
      <c r="W169" s="29"/>
      <c r="X169" s="29"/>
      <c r="Y169" s="29"/>
      <c r="Z169" s="29"/>
      <c r="AA169" s="29"/>
      <c r="AB169" s="29"/>
      <c r="AC169" s="29"/>
      <c r="AD169" s="29"/>
      <c r="AE169" s="29"/>
      <c r="AF169" s="29"/>
      <c r="AG169" s="29"/>
    </row>
    <row r="170" spans="3:33" x14ac:dyDescent="0.3">
      <c r="C170" s="27">
        <v>46097</v>
      </c>
      <c r="D170" s="4">
        <v>0</v>
      </c>
      <c r="E170" s="4">
        <v>11.469999999999999</v>
      </c>
      <c r="F170" s="4">
        <v>315.40000000000009</v>
      </c>
      <c r="G170" s="4">
        <v>1230.5500000000004</v>
      </c>
      <c r="O170" s="29"/>
      <c r="P170" s="29"/>
      <c r="Q170" s="29"/>
      <c r="R170" s="29"/>
      <c r="S170" s="29"/>
      <c r="T170" s="29"/>
      <c r="U170" s="29"/>
      <c r="V170" s="29"/>
      <c r="W170" s="29"/>
      <c r="X170" s="29"/>
      <c r="Y170" s="29"/>
      <c r="Z170" s="29"/>
      <c r="AA170" s="29"/>
      <c r="AB170" s="29"/>
      <c r="AC170" s="29"/>
      <c r="AD170" s="29"/>
      <c r="AE170" s="29"/>
      <c r="AF170" s="29"/>
      <c r="AG170" s="29"/>
    </row>
    <row r="171" spans="3:33" x14ac:dyDescent="0.3">
      <c r="C171" s="27">
        <v>46098</v>
      </c>
      <c r="D171" s="4">
        <v>0</v>
      </c>
      <c r="E171" s="4">
        <v>13.69</v>
      </c>
      <c r="F171" s="4">
        <v>315.40000000000009</v>
      </c>
      <c r="G171" s="4">
        <v>1244.2400000000005</v>
      </c>
      <c r="O171" s="29"/>
      <c r="P171" s="29"/>
      <c r="Q171" s="29"/>
      <c r="R171" s="29"/>
      <c r="S171" s="29"/>
      <c r="T171" s="29"/>
      <c r="U171" s="29"/>
      <c r="V171" s="29"/>
      <c r="W171" s="29"/>
      <c r="X171" s="29"/>
      <c r="Y171" s="29"/>
      <c r="Z171" s="29"/>
      <c r="AA171" s="29"/>
      <c r="AB171" s="29"/>
      <c r="AC171" s="29"/>
      <c r="AD171" s="29"/>
      <c r="AE171" s="29"/>
      <c r="AF171" s="29"/>
      <c r="AG171" s="29"/>
    </row>
    <row r="172" spans="3:33" x14ac:dyDescent="0.3">
      <c r="C172" s="27">
        <v>46099</v>
      </c>
      <c r="D172" s="4">
        <v>0</v>
      </c>
      <c r="E172" s="4">
        <v>13.07</v>
      </c>
      <c r="F172" s="4">
        <v>315.40000000000009</v>
      </c>
      <c r="G172" s="4">
        <v>1257.3100000000004</v>
      </c>
      <c r="O172" s="29"/>
      <c r="P172" s="29"/>
      <c r="Q172" s="29"/>
      <c r="R172" s="29"/>
      <c r="S172" s="29"/>
      <c r="T172" s="29"/>
      <c r="U172" s="29"/>
      <c r="V172" s="29"/>
      <c r="W172" s="29"/>
      <c r="X172" s="29"/>
      <c r="Y172" s="29"/>
      <c r="Z172" s="29"/>
      <c r="AA172" s="29"/>
      <c r="AB172" s="29"/>
      <c r="AC172" s="29"/>
      <c r="AD172" s="29"/>
      <c r="AE172" s="29"/>
      <c r="AF172" s="29"/>
      <c r="AG172" s="29"/>
    </row>
    <row r="173" spans="3:33" x14ac:dyDescent="0.3">
      <c r="C173" s="27">
        <v>46100</v>
      </c>
      <c r="D173" s="4">
        <v>1.5</v>
      </c>
      <c r="E173" s="4">
        <v>10.01</v>
      </c>
      <c r="F173" s="4">
        <v>316.90000000000009</v>
      </c>
      <c r="G173" s="4">
        <v>1267.3200000000004</v>
      </c>
      <c r="O173" s="29"/>
      <c r="P173" s="29"/>
      <c r="Q173" s="29"/>
      <c r="R173" s="29"/>
      <c r="S173" s="29"/>
      <c r="T173" s="29"/>
      <c r="U173" s="29"/>
      <c r="V173" s="29"/>
      <c r="W173" s="29"/>
      <c r="X173" s="29"/>
      <c r="Y173" s="29"/>
      <c r="Z173" s="29"/>
      <c r="AA173" s="29"/>
      <c r="AB173" s="29"/>
      <c r="AC173" s="29"/>
      <c r="AD173" s="29"/>
      <c r="AE173" s="29"/>
      <c r="AF173" s="29"/>
      <c r="AG173" s="29"/>
    </row>
    <row r="174" spans="3:33" x14ac:dyDescent="0.3">
      <c r="C174" s="27">
        <v>46101</v>
      </c>
      <c r="D174" s="4">
        <v>3.8</v>
      </c>
      <c r="E174" s="4">
        <v>8.99</v>
      </c>
      <c r="F174" s="4">
        <v>320.7000000000001</v>
      </c>
      <c r="G174" s="4">
        <v>1276.3100000000004</v>
      </c>
      <c r="O174" s="29"/>
      <c r="P174" s="29"/>
      <c r="Q174" s="29"/>
      <c r="R174" s="29"/>
      <c r="S174" s="29"/>
      <c r="T174" s="29"/>
      <c r="U174" s="29"/>
      <c r="V174" s="29"/>
      <c r="W174" s="29"/>
      <c r="X174" s="29"/>
      <c r="Y174" s="29"/>
      <c r="Z174" s="29"/>
      <c r="AA174" s="29"/>
      <c r="AB174" s="29"/>
      <c r="AC174" s="29"/>
      <c r="AD174" s="29"/>
      <c r="AE174" s="29"/>
      <c r="AF174" s="29"/>
      <c r="AG174" s="29"/>
    </row>
    <row r="175" spans="3:33" x14ac:dyDescent="0.3">
      <c r="C175" s="27">
        <v>46102</v>
      </c>
      <c r="D175" s="4">
        <v>1.8</v>
      </c>
      <c r="E175" s="4">
        <v>10.51</v>
      </c>
      <c r="F175" s="4">
        <v>322.50000000000011</v>
      </c>
      <c r="G175" s="4">
        <v>1286.8200000000004</v>
      </c>
      <c r="O175" s="29"/>
      <c r="P175" s="29"/>
      <c r="Q175" s="29"/>
      <c r="R175" s="29"/>
      <c r="S175" s="29"/>
      <c r="T175" s="29"/>
      <c r="U175" s="29"/>
      <c r="V175" s="29"/>
      <c r="W175" s="29"/>
      <c r="X175" s="29"/>
      <c r="Y175" s="29"/>
      <c r="Z175" s="29"/>
      <c r="AA175" s="29"/>
      <c r="AB175" s="29"/>
      <c r="AC175" s="29"/>
      <c r="AD175" s="29"/>
      <c r="AE175" s="29"/>
      <c r="AF175" s="29"/>
      <c r="AG175" s="29"/>
    </row>
    <row r="176" spans="3:33" x14ac:dyDescent="0.3">
      <c r="C176" s="27">
        <v>46103</v>
      </c>
      <c r="D176" s="4">
        <v>2.5</v>
      </c>
      <c r="E176" s="4">
        <v>10.48</v>
      </c>
      <c r="F176" s="4">
        <v>325.00000000000011</v>
      </c>
      <c r="G176" s="4">
        <v>1297.3000000000004</v>
      </c>
      <c r="O176" s="29"/>
      <c r="P176" s="29"/>
      <c r="Q176" s="29"/>
      <c r="R176" s="29"/>
      <c r="S176" s="29"/>
      <c r="T176" s="29"/>
      <c r="U176" s="29"/>
      <c r="V176" s="29"/>
      <c r="W176" s="29"/>
      <c r="X176" s="29"/>
      <c r="Y176" s="29"/>
      <c r="Z176" s="29"/>
      <c r="AA176" s="29"/>
      <c r="AB176" s="29"/>
      <c r="AC176" s="29"/>
      <c r="AD176" s="29"/>
      <c r="AE176" s="29"/>
      <c r="AF176" s="29"/>
      <c r="AG176" s="29"/>
    </row>
    <row r="177" spans="3:33" x14ac:dyDescent="0.3">
      <c r="C177" s="27">
        <v>46104</v>
      </c>
      <c r="D177" s="4">
        <v>0.8</v>
      </c>
      <c r="E177" s="4">
        <v>19.740000000000002</v>
      </c>
      <c r="F177" s="4">
        <v>325.80000000000013</v>
      </c>
      <c r="G177" s="4">
        <v>1317.0400000000004</v>
      </c>
      <c r="O177" s="29"/>
      <c r="P177" s="29"/>
      <c r="Q177" s="29"/>
      <c r="R177" s="29"/>
      <c r="S177" s="29"/>
      <c r="T177" s="29"/>
      <c r="U177" s="29"/>
      <c r="V177" s="29"/>
      <c r="W177" s="29"/>
      <c r="X177" s="29"/>
      <c r="Y177" s="29"/>
      <c r="Z177" s="29"/>
      <c r="AA177" s="29"/>
      <c r="AB177" s="29"/>
      <c r="AC177" s="29"/>
      <c r="AD177" s="29"/>
      <c r="AE177" s="29"/>
      <c r="AF177" s="29"/>
      <c r="AG177" s="29"/>
    </row>
    <row r="178" spans="3:33" x14ac:dyDescent="0.3">
      <c r="C178" s="27">
        <v>46105</v>
      </c>
      <c r="D178" s="4">
        <v>2.5</v>
      </c>
      <c r="E178" s="4">
        <v>26.919999999999998</v>
      </c>
      <c r="F178" s="4">
        <v>328.30000000000013</v>
      </c>
      <c r="G178" s="4">
        <v>1343.9600000000005</v>
      </c>
      <c r="O178" s="29"/>
      <c r="P178" s="29"/>
      <c r="Q178" s="29"/>
      <c r="R178" s="29"/>
      <c r="S178" s="29"/>
      <c r="T178" s="29"/>
      <c r="U178" s="29"/>
      <c r="V178" s="29"/>
      <c r="W178" s="29"/>
      <c r="X178" s="29"/>
      <c r="Y178" s="29"/>
      <c r="Z178" s="29"/>
      <c r="AA178" s="29"/>
      <c r="AB178" s="29"/>
      <c r="AC178" s="29"/>
      <c r="AD178" s="29"/>
      <c r="AE178" s="29"/>
      <c r="AF178" s="29"/>
      <c r="AG178" s="29"/>
    </row>
    <row r="179" spans="3:33" x14ac:dyDescent="0.3">
      <c r="C179" s="27">
        <v>46106</v>
      </c>
      <c r="D179" s="4">
        <v>2.8</v>
      </c>
      <c r="E179" s="4">
        <v>14.94</v>
      </c>
      <c r="F179" s="4">
        <v>331.10000000000014</v>
      </c>
      <c r="G179" s="4">
        <v>1358.9000000000005</v>
      </c>
      <c r="O179" s="29"/>
      <c r="P179" s="29"/>
      <c r="Q179" s="29"/>
      <c r="R179" s="29"/>
      <c r="S179" s="29"/>
      <c r="T179" s="29"/>
      <c r="U179" s="29"/>
      <c r="V179" s="29"/>
      <c r="W179" s="29"/>
      <c r="X179" s="29"/>
      <c r="Y179" s="29"/>
      <c r="Z179" s="29"/>
      <c r="AA179" s="29"/>
      <c r="AB179" s="29"/>
      <c r="AC179" s="29"/>
      <c r="AD179" s="29"/>
      <c r="AE179" s="29"/>
      <c r="AF179" s="29"/>
      <c r="AG179" s="29"/>
    </row>
    <row r="180" spans="3:33" x14ac:dyDescent="0.3">
      <c r="C180" s="27">
        <v>46107</v>
      </c>
      <c r="D180" s="4">
        <v>4.8</v>
      </c>
      <c r="E180" s="4">
        <v>16.78</v>
      </c>
      <c r="F180" s="4">
        <v>335.90000000000015</v>
      </c>
      <c r="G180" s="4">
        <v>1375.6800000000005</v>
      </c>
      <c r="O180" s="29"/>
      <c r="P180" s="29"/>
      <c r="Q180" s="29"/>
      <c r="R180" s="29"/>
      <c r="S180" s="29"/>
      <c r="T180" s="29"/>
      <c r="U180" s="29"/>
      <c r="V180" s="29"/>
      <c r="W180" s="29"/>
      <c r="X180" s="29"/>
      <c r="Y180" s="29"/>
      <c r="Z180" s="29"/>
      <c r="AA180" s="29"/>
      <c r="AB180" s="29"/>
      <c r="AC180" s="29"/>
      <c r="AD180" s="29"/>
      <c r="AE180" s="29"/>
      <c r="AF180" s="29"/>
      <c r="AG180" s="29"/>
    </row>
    <row r="181" spans="3:33" x14ac:dyDescent="0.3">
      <c r="C181" s="27">
        <v>46108</v>
      </c>
      <c r="D181" s="4">
        <v>15.4</v>
      </c>
      <c r="E181" s="4">
        <v>18.23</v>
      </c>
      <c r="F181" s="4">
        <v>351.30000000000013</v>
      </c>
      <c r="G181" s="4">
        <v>1393.9100000000005</v>
      </c>
      <c r="O181" s="29"/>
      <c r="P181" s="29"/>
      <c r="Q181" s="29"/>
      <c r="R181" s="29"/>
      <c r="S181" s="29"/>
      <c r="T181" s="29"/>
      <c r="U181" s="29"/>
      <c r="V181" s="29"/>
      <c r="W181" s="29"/>
      <c r="X181" s="29"/>
      <c r="Y181" s="29"/>
      <c r="Z181" s="29"/>
      <c r="AA181" s="29"/>
      <c r="AB181" s="29"/>
      <c r="AC181" s="29"/>
      <c r="AD181" s="29"/>
      <c r="AE181" s="29"/>
      <c r="AF181" s="29"/>
      <c r="AG181" s="29"/>
    </row>
    <row r="182" spans="3:33" x14ac:dyDescent="0.3">
      <c r="C182" s="27">
        <v>46109</v>
      </c>
      <c r="D182" s="4">
        <v>10.6</v>
      </c>
      <c r="E182" s="4">
        <v>12.63</v>
      </c>
      <c r="F182" s="4">
        <v>361.90000000000015</v>
      </c>
      <c r="G182" s="4">
        <v>1406.5400000000006</v>
      </c>
      <c r="O182" s="29"/>
      <c r="P182" s="29"/>
      <c r="Q182" s="29"/>
      <c r="R182" s="29"/>
      <c r="S182" s="29"/>
      <c r="T182" s="29"/>
      <c r="U182" s="29"/>
      <c r="V182" s="29"/>
      <c r="W182" s="29"/>
      <c r="X182" s="29"/>
      <c r="Y182" s="29"/>
      <c r="Z182" s="29"/>
      <c r="AA182" s="29"/>
      <c r="AB182" s="29"/>
      <c r="AC182" s="29"/>
      <c r="AD182" s="29"/>
      <c r="AE182" s="29"/>
      <c r="AF182" s="29"/>
      <c r="AG182" s="29"/>
    </row>
    <row r="183" spans="3:33" x14ac:dyDescent="0.3">
      <c r="C183" s="27">
        <v>46110</v>
      </c>
      <c r="D183" s="4">
        <v>5.6</v>
      </c>
      <c r="E183" s="4">
        <v>12.17</v>
      </c>
      <c r="F183" s="4">
        <v>367.50000000000017</v>
      </c>
      <c r="G183" s="4">
        <v>1418.7100000000007</v>
      </c>
      <c r="O183" s="29"/>
      <c r="P183" s="29"/>
      <c r="Q183" s="29"/>
      <c r="R183" s="29"/>
      <c r="S183" s="29"/>
      <c r="T183" s="29"/>
      <c r="U183" s="29"/>
      <c r="V183" s="29"/>
      <c r="W183" s="29"/>
      <c r="X183" s="29"/>
      <c r="Y183" s="29"/>
      <c r="Z183" s="29"/>
      <c r="AA183" s="29"/>
      <c r="AB183" s="29"/>
      <c r="AC183" s="29"/>
      <c r="AD183" s="29"/>
      <c r="AE183" s="29"/>
      <c r="AF183" s="29"/>
      <c r="AG183" s="29"/>
    </row>
    <row r="184" spans="3:33" x14ac:dyDescent="0.3">
      <c r="C184" s="27">
        <v>46111</v>
      </c>
      <c r="D184" s="4">
        <v>5.2</v>
      </c>
      <c r="E184" s="4">
        <v>11.36</v>
      </c>
      <c r="F184" s="4">
        <v>372.70000000000016</v>
      </c>
      <c r="G184" s="4">
        <v>1430.0700000000006</v>
      </c>
      <c r="O184" s="29"/>
      <c r="P184" s="29"/>
      <c r="Q184" s="29"/>
      <c r="R184" s="29"/>
      <c r="S184" s="29"/>
      <c r="T184" s="29"/>
      <c r="U184" s="29"/>
      <c r="V184" s="29"/>
      <c r="W184" s="29"/>
      <c r="X184" s="29"/>
      <c r="Y184" s="29"/>
      <c r="Z184" s="29"/>
      <c r="AA184" s="29"/>
      <c r="AB184" s="29"/>
      <c r="AC184" s="29"/>
      <c r="AD184" s="29"/>
      <c r="AE184" s="29"/>
      <c r="AF184" s="29"/>
      <c r="AG184" s="29"/>
    </row>
    <row r="185" spans="3:33" x14ac:dyDescent="0.3">
      <c r="C185" s="27">
        <v>46112</v>
      </c>
      <c r="D185" s="4">
        <v>4.2</v>
      </c>
      <c r="E185" s="4">
        <v>13.309999999999999</v>
      </c>
      <c r="F185" s="4">
        <v>376.90000000000015</v>
      </c>
      <c r="G185" s="4">
        <v>1443.3800000000006</v>
      </c>
      <c r="O185" s="29"/>
      <c r="P185" s="29"/>
      <c r="Q185" s="29"/>
      <c r="R185" s="29"/>
      <c r="S185" s="29"/>
      <c r="T185" s="29"/>
      <c r="U185" s="29"/>
      <c r="V185" s="29"/>
      <c r="W185" s="29"/>
      <c r="X185" s="29"/>
      <c r="Y185" s="29"/>
      <c r="Z185" s="29"/>
      <c r="AA185" s="29"/>
      <c r="AB185" s="29"/>
      <c r="AC185" s="29"/>
      <c r="AD185" s="29"/>
      <c r="AE185" s="29"/>
      <c r="AF185" s="29"/>
      <c r="AG185" s="29"/>
    </row>
  </sheetData>
  <mergeCells count="2">
    <mergeCell ref="D2:E2"/>
    <mergeCell ref="F2:G2"/>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938A3-2867-41F8-AAE8-715B73852658}">
  <dimension ref="A1:AB187"/>
  <sheetViews>
    <sheetView zoomScaleNormal="100" workbookViewId="0">
      <selection activeCell="V13" sqref="V13"/>
    </sheetView>
  </sheetViews>
  <sheetFormatPr defaultColWidth="8.8984375" defaultRowHeight="13" x14ac:dyDescent="0.3"/>
  <cols>
    <col min="1" max="1" width="10.8984375" style="25" customWidth="1"/>
    <col min="2" max="2" width="11" style="25" customWidth="1"/>
    <col min="3" max="3" width="14.09765625" style="25" customWidth="1"/>
    <col min="4" max="4" width="16" style="25" customWidth="1"/>
    <col min="5" max="5" width="14.3984375" style="25" customWidth="1"/>
    <col min="6" max="6" width="15.3984375" style="25" customWidth="1"/>
    <col min="7" max="7" width="14.59765625" style="25" customWidth="1"/>
    <col min="8" max="8" width="5.59765625" style="25" customWidth="1"/>
    <col min="9" max="10" width="8.8984375" style="25"/>
    <col min="11" max="11" width="30.8984375" style="25" bestFit="1" customWidth="1"/>
    <col min="12" max="19" width="8.8984375" style="25"/>
    <col min="20" max="20" width="10.69921875" style="7" customWidth="1"/>
    <col min="21" max="21" width="9.3984375" style="7" customWidth="1"/>
    <col min="22" max="22" width="9.09765625" style="7" customWidth="1"/>
    <col min="23" max="23" width="15.8984375" style="7" customWidth="1"/>
    <col min="24" max="24" width="14.8984375" style="7" customWidth="1"/>
    <col min="25" max="26" width="8.8984375" style="7"/>
    <col min="27" max="16384" width="8.8984375" style="25"/>
  </cols>
  <sheetData>
    <row r="1" spans="1:28" x14ac:dyDescent="0.3">
      <c r="B1" s="69" t="str">
        <f>HYPERLINK("#'Contents'!A1","Content Page")</f>
        <v>Content Page</v>
      </c>
      <c r="C1" s="69"/>
      <c r="T1" s="69"/>
    </row>
    <row r="2" spans="1:28" ht="14" x14ac:dyDescent="0.3">
      <c r="A2" s="42" t="s">
        <v>173</v>
      </c>
    </row>
    <row r="3" spans="1:28" x14ac:dyDescent="0.3">
      <c r="A3" s="141" t="s">
        <v>109</v>
      </c>
      <c r="B3" s="141"/>
      <c r="C3" s="141"/>
      <c r="D3" s="141"/>
      <c r="E3" s="141"/>
      <c r="T3" s="141" t="s">
        <v>110</v>
      </c>
      <c r="U3" s="141"/>
      <c r="V3" s="141"/>
      <c r="W3" s="141"/>
      <c r="X3" s="141"/>
    </row>
    <row r="4" spans="1:28" ht="14" x14ac:dyDescent="0.3">
      <c r="A4" s="85"/>
      <c r="B4" s="142" t="s">
        <v>28</v>
      </c>
      <c r="C4" s="142"/>
      <c r="D4" s="136" t="s">
        <v>296</v>
      </c>
      <c r="E4" s="136"/>
      <c r="H4" s="25" t="s">
        <v>299</v>
      </c>
      <c r="K4" s="41"/>
      <c r="T4" s="131"/>
      <c r="U4" s="140" t="s">
        <v>28</v>
      </c>
      <c r="V4" s="140"/>
      <c r="W4" s="140" t="s">
        <v>296</v>
      </c>
      <c r="X4" s="140"/>
      <c r="AA4" s="25" t="s">
        <v>300</v>
      </c>
      <c r="AB4" s="7"/>
    </row>
    <row r="5" spans="1:28" ht="14" x14ac:dyDescent="0.3">
      <c r="A5" s="82" t="s">
        <v>6</v>
      </c>
      <c r="B5" s="82" t="s">
        <v>1</v>
      </c>
      <c r="C5" s="82" t="s">
        <v>5</v>
      </c>
      <c r="D5" s="82" t="s">
        <v>210</v>
      </c>
      <c r="E5" s="82" t="s">
        <v>211</v>
      </c>
      <c r="K5" s="41"/>
      <c r="T5" s="132" t="s">
        <v>6</v>
      </c>
      <c r="U5" s="132" t="s">
        <v>1</v>
      </c>
      <c r="V5" s="132" t="s">
        <v>5</v>
      </c>
      <c r="W5" s="132" t="s">
        <v>210</v>
      </c>
      <c r="X5" s="132" t="s">
        <v>211</v>
      </c>
      <c r="AB5" s="7"/>
    </row>
    <row r="6" spans="1:28" ht="14" x14ac:dyDescent="0.3">
      <c r="A6" s="83">
        <v>45931.25</v>
      </c>
      <c r="B6" s="86">
        <v>7.2</v>
      </c>
      <c r="C6" s="86">
        <v>13.34</v>
      </c>
      <c r="D6" s="87">
        <v>7.2</v>
      </c>
      <c r="E6" s="86">
        <v>13.34</v>
      </c>
      <c r="K6" s="76"/>
      <c r="T6" s="133">
        <v>45931.25</v>
      </c>
      <c r="U6" s="134">
        <v>9.5</v>
      </c>
      <c r="V6" s="134">
        <v>4.0199999999999996</v>
      </c>
      <c r="W6" s="135">
        <v>9.5</v>
      </c>
      <c r="X6" s="134">
        <v>4.0199999999999996</v>
      </c>
    </row>
    <row r="7" spans="1:28" ht="14" x14ac:dyDescent="0.3">
      <c r="A7" s="83">
        <v>45932</v>
      </c>
      <c r="B7" s="86">
        <v>4.4000000000000004</v>
      </c>
      <c r="C7" s="86">
        <v>0</v>
      </c>
      <c r="D7" s="87">
        <v>11.600000000000001</v>
      </c>
      <c r="E7" s="86">
        <v>13.34</v>
      </c>
      <c r="T7" s="133">
        <v>45932</v>
      </c>
      <c r="U7" s="134">
        <v>2.1</v>
      </c>
      <c r="V7" s="134">
        <v>35.25</v>
      </c>
      <c r="W7" s="135">
        <v>11.6</v>
      </c>
      <c r="X7" s="134">
        <v>39.269999999999996</v>
      </c>
    </row>
    <row r="8" spans="1:28" ht="14" x14ac:dyDescent="0.3">
      <c r="A8" s="83">
        <v>45933</v>
      </c>
      <c r="B8" s="86">
        <v>0</v>
      </c>
      <c r="C8" s="86">
        <v>0</v>
      </c>
      <c r="D8" s="87">
        <v>11.600000000000001</v>
      </c>
      <c r="E8" s="86">
        <v>13.34</v>
      </c>
      <c r="T8" s="133">
        <v>45933</v>
      </c>
      <c r="U8" s="134">
        <v>11</v>
      </c>
      <c r="V8" s="134">
        <v>53.87</v>
      </c>
      <c r="W8" s="135">
        <v>22.6</v>
      </c>
      <c r="X8" s="134">
        <v>93.139999999999986</v>
      </c>
    </row>
    <row r="9" spans="1:28" ht="14" x14ac:dyDescent="0.3">
      <c r="A9" s="83">
        <v>45934</v>
      </c>
      <c r="B9" s="86">
        <v>0</v>
      </c>
      <c r="C9" s="86">
        <v>2.0299999999999998</v>
      </c>
      <c r="D9" s="87">
        <v>11.600000000000001</v>
      </c>
      <c r="E9" s="86">
        <v>15.37</v>
      </c>
      <c r="T9" s="133">
        <v>45934</v>
      </c>
      <c r="U9" s="134">
        <v>13.1</v>
      </c>
      <c r="V9" s="134">
        <v>19.53</v>
      </c>
      <c r="W9" s="135">
        <v>35.700000000000003</v>
      </c>
      <c r="X9" s="134">
        <v>112.66999999999999</v>
      </c>
    </row>
    <row r="10" spans="1:28" ht="14" x14ac:dyDescent="0.3">
      <c r="A10" s="83">
        <v>45935</v>
      </c>
      <c r="B10" s="86">
        <v>0</v>
      </c>
      <c r="C10" s="86">
        <v>0</v>
      </c>
      <c r="D10" s="87">
        <v>11.600000000000001</v>
      </c>
      <c r="E10" s="86">
        <v>15.37</v>
      </c>
      <c r="T10" s="133">
        <v>45935</v>
      </c>
      <c r="U10" s="134">
        <v>36.9</v>
      </c>
      <c r="V10" s="134">
        <v>26.26</v>
      </c>
      <c r="W10" s="135">
        <v>72.599999999999994</v>
      </c>
      <c r="X10" s="134">
        <v>138.92999999999998</v>
      </c>
    </row>
    <row r="11" spans="1:28" ht="14" x14ac:dyDescent="0.3">
      <c r="A11" s="83">
        <v>45936</v>
      </c>
      <c r="B11" s="86">
        <v>0</v>
      </c>
      <c r="C11" s="86">
        <v>0</v>
      </c>
      <c r="D11" s="87">
        <v>11.600000000000001</v>
      </c>
      <c r="E11" s="86">
        <v>15.37</v>
      </c>
      <c r="T11" s="133">
        <v>45936</v>
      </c>
      <c r="U11" s="134">
        <v>29.4</v>
      </c>
      <c r="V11" s="134">
        <v>23.4</v>
      </c>
      <c r="W11" s="135">
        <v>102</v>
      </c>
      <c r="X11" s="134">
        <v>162.32999999999998</v>
      </c>
    </row>
    <row r="12" spans="1:28" ht="14" x14ac:dyDescent="0.3">
      <c r="A12" s="83">
        <v>45937</v>
      </c>
      <c r="B12" s="86">
        <v>0</v>
      </c>
      <c r="C12" s="86">
        <v>0.1</v>
      </c>
      <c r="D12" s="87">
        <v>11.600000000000001</v>
      </c>
      <c r="E12" s="86">
        <v>15.469999999999999</v>
      </c>
      <c r="T12" s="133">
        <v>45937</v>
      </c>
      <c r="U12" s="134">
        <v>13.4</v>
      </c>
      <c r="V12" s="134">
        <v>8.5500000000000007</v>
      </c>
      <c r="W12" s="135">
        <v>115.4</v>
      </c>
      <c r="X12" s="134">
        <v>170.88</v>
      </c>
    </row>
    <row r="13" spans="1:28" ht="14" x14ac:dyDescent="0.3">
      <c r="A13" s="83">
        <v>45938</v>
      </c>
      <c r="B13" s="86">
        <v>0</v>
      </c>
      <c r="C13" s="86">
        <v>0</v>
      </c>
      <c r="D13" s="87">
        <v>11.600000000000001</v>
      </c>
      <c r="E13" s="86">
        <v>15.469999999999999</v>
      </c>
      <c r="T13" s="133">
        <v>45938</v>
      </c>
      <c r="U13" s="134">
        <v>31.6</v>
      </c>
      <c r="V13" s="134">
        <v>15.85</v>
      </c>
      <c r="W13" s="135">
        <v>147</v>
      </c>
      <c r="X13" s="134">
        <v>186.73</v>
      </c>
    </row>
    <row r="14" spans="1:28" ht="14" x14ac:dyDescent="0.3">
      <c r="A14" s="83">
        <v>45939</v>
      </c>
      <c r="B14" s="86">
        <v>0</v>
      </c>
      <c r="C14" s="86">
        <v>0.27</v>
      </c>
      <c r="D14" s="87">
        <v>11.600000000000001</v>
      </c>
      <c r="E14" s="86">
        <v>15.739999999999998</v>
      </c>
      <c r="T14" s="133">
        <v>45939</v>
      </c>
      <c r="U14" s="134">
        <v>24.5</v>
      </c>
      <c r="V14" s="134">
        <v>19.850000000000001</v>
      </c>
      <c r="W14" s="135">
        <v>171.5</v>
      </c>
      <c r="X14" s="134">
        <v>206.57999999999998</v>
      </c>
    </row>
    <row r="15" spans="1:28" ht="14" x14ac:dyDescent="0.3">
      <c r="A15" s="83">
        <v>45940</v>
      </c>
      <c r="B15" s="86">
        <v>4.0999999999999996</v>
      </c>
      <c r="C15" s="86">
        <v>0</v>
      </c>
      <c r="D15" s="87">
        <v>15.700000000000001</v>
      </c>
      <c r="E15" s="86">
        <v>15.739999999999998</v>
      </c>
      <c r="T15" s="133">
        <v>45940</v>
      </c>
      <c r="U15" s="134">
        <v>2.2000000000000002</v>
      </c>
      <c r="V15" s="134">
        <v>23.11</v>
      </c>
      <c r="W15" s="135">
        <v>173.7</v>
      </c>
      <c r="X15" s="134">
        <v>229.69</v>
      </c>
    </row>
    <row r="16" spans="1:28" ht="14" x14ac:dyDescent="0.3">
      <c r="A16" s="83">
        <v>45941</v>
      </c>
      <c r="B16" s="86">
        <v>23</v>
      </c>
      <c r="C16" s="86">
        <v>2.62</v>
      </c>
      <c r="D16" s="87">
        <v>38.700000000000003</v>
      </c>
      <c r="E16" s="86">
        <v>18.36</v>
      </c>
      <c r="T16" s="133">
        <v>45941</v>
      </c>
      <c r="U16" s="134">
        <v>0</v>
      </c>
      <c r="V16" s="134">
        <v>19.07</v>
      </c>
      <c r="W16" s="135">
        <v>173.7</v>
      </c>
      <c r="X16" s="134">
        <v>248.76</v>
      </c>
    </row>
    <row r="17" spans="1:27" ht="14" x14ac:dyDescent="0.3">
      <c r="A17" s="83">
        <v>45942</v>
      </c>
      <c r="B17" s="86">
        <v>0</v>
      </c>
      <c r="C17" s="86">
        <v>17.149999999999999</v>
      </c>
      <c r="D17" s="87">
        <v>38.700000000000003</v>
      </c>
      <c r="E17" s="86">
        <v>35.51</v>
      </c>
      <c r="T17" s="133">
        <v>45942</v>
      </c>
      <c r="U17" s="134">
        <v>24.4</v>
      </c>
      <c r="V17" s="134">
        <v>1.79</v>
      </c>
      <c r="W17" s="135">
        <v>198.1</v>
      </c>
      <c r="X17" s="134">
        <v>250.54999999999998</v>
      </c>
    </row>
    <row r="18" spans="1:27" ht="14" x14ac:dyDescent="0.3">
      <c r="A18" s="83">
        <v>45943</v>
      </c>
      <c r="B18" s="86">
        <v>27.8</v>
      </c>
      <c r="C18" s="86">
        <v>9.99</v>
      </c>
      <c r="D18" s="87">
        <v>66.5</v>
      </c>
      <c r="E18" s="86">
        <v>45.5</v>
      </c>
      <c r="T18" s="133">
        <v>45943</v>
      </c>
      <c r="U18" s="134">
        <v>1.2</v>
      </c>
      <c r="V18" s="134">
        <v>6.28</v>
      </c>
      <c r="W18" s="135">
        <v>199.29999999999998</v>
      </c>
      <c r="X18" s="134">
        <v>256.83</v>
      </c>
    </row>
    <row r="19" spans="1:27" ht="14" x14ac:dyDescent="0.3">
      <c r="A19" s="83">
        <v>45944</v>
      </c>
      <c r="B19" s="86">
        <v>33.799999999999997</v>
      </c>
      <c r="C19" s="86">
        <v>9.8800000000000008</v>
      </c>
      <c r="D19" s="87">
        <v>100.3</v>
      </c>
      <c r="E19" s="86">
        <v>55.38</v>
      </c>
      <c r="T19" s="133">
        <v>45944</v>
      </c>
      <c r="U19" s="134">
        <v>1.5</v>
      </c>
      <c r="V19" s="134">
        <v>4.7300000000000004</v>
      </c>
      <c r="W19" s="135">
        <v>200.79999999999998</v>
      </c>
      <c r="X19" s="134">
        <v>261.56</v>
      </c>
    </row>
    <row r="20" spans="1:27" ht="14" x14ac:dyDescent="0.3">
      <c r="A20" s="83">
        <v>45945</v>
      </c>
      <c r="B20" s="86">
        <v>5.3</v>
      </c>
      <c r="C20" s="86">
        <v>11.79</v>
      </c>
      <c r="D20" s="87">
        <v>105.6</v>
      </c>
      <c r="E20" s="86">
        <v>67.17</v>
      </c>
      <c r="T20" s="133">
        <v>45945</v>
      </c>
      <c r="U20" s="134">
        <v>1.7</v>
      </c>
      <c r="V20" s="134">
        <v>1.76</v>
      </c>
      <c r="W20" s="135">
        <v>202.49999999999997</v>
      </c>
      <c r="X20" s="134">
        <v>263.32</v>
      </c>
    </row>
    <row r="21" spans="1:27" ht="14" x14ac:dyDescent="0.3">
      <c r="A21" s="83">
        <v>45946</v>
      </c>
      <c r="B21" s="86">
        <v>0</v>
      </c>
      <c r="C21" s="86">
        <v>3.69</v>
      </c>
      <c r="D21" s="87">
        <v>105.6</v>
      </c>
      <c r="E21" s="86">
        <v>70.86</v>
      </c>
      <c r="T21" s="133">
        <v>45946</v>
      </c>
      <c r="U21" s="134">
        <v>16.8</v>
      </c>
      <c r="V21" s="134">
        <v>1.76</v>
      </c>
      <c r="W21" s="135">
        <v>219.29999999999998</v>
      </c>
      <c r="X21" s="134">
        <v>265.08</v>
      </c>
    </row>
    <row r="22" spans="1:27" ht="14" x14ac:dyDescent="0.3">
      <c r="A22" s="83">
        <v>45947</v>
      </c>
      <c r="B22" s="86">
        <v>0</v>
      </c>
      <c r="C22" s="86">
        <v>2.75</v>
      </c>
      <c r="D22" s="87">
        <v>105.6</v>
      </c>
      <c r="E22" s="86">
        <v>73.61</v>
      </c>
      <c r="T22" s="133">
        <v>45947</v>
      </c>
      <c r="U22" s="134">
        <v>12.5</v>
      </c>
      <c r="V22" s="134">
        <v>3.23</v>
      </c>
      <c r="W22" s="135">
        <v>231.79999999999998</v>
      </c>
      <c r="X22" s="134">
        <v>268.31</v>
      </c>
    </row>
    <row r="23" spans="1:27" ht="14" x14ac:dyDescent="0.3">
      <c r="A23" s="83">
        <v>45948</v>
      </c>
      <c r="B23" s="86">
        <v>0</v>
      </c>
      <c r="C23" s="86">
        <v>0</v>
      </c>
      <c r="D23" s="87">
        <v>105.6</v>
      </c>
      <c r="E23" s="86">
        <v>73.61</v>
      </c>
      <c r="T23" s="133">
        <v>45948</v>
      </c>
      <c r="U23" s="134">
        <v>14.7</v>
      </c>
      <c r="V23" s="134">
        <v>33.71</v>
      </c>
      <c r="W23" s="135">
        <v>246.49999999999997</v>
      </c>
      <c r="X23" s="134">
        <v>302.02</v>
      </c>
    </row>
    <row r="24" spans="1:27" ht="14" x14ac:dyDescent="0.3">
      <c r="A24" s="83">
        <v>45949</v>
      </c>
      <c r="B24" s="86">
        <v>0</v>
      </c>
      <c r="C24" s="86">
        <v>0</v>
      </c>
      <c r="D24" s="87">
        <v>105.6</v>
      </c>
      <c r="E24" s="86">
        <v>73.61</v>
      </c>
      <c r="T24" s="133">
        <v>45949</v>
      </c>
      <c r="U24" s="134">
        <v>39.700000000000003</v>
      </c>
      <c r="V24" s="134">
        <v>51.89</v>
      </c>
      <c r="W24" s="135">
        <v>286.2</v>
      </c>
      <c r="X24" s="134">
        <v>353.90999999999997</v>
      </c>
    </row>
    <row r="25" spans="1:27" ht="14" x14ac:dyDescent="0.3">
      <c r="A25" s="83">
        <v>45950</v>
      </c>
      <c r="B25" s="86">
        <v>0</v>
      </c>
      <c r="C25" s="86">
        <v>0</v>
      </c>
      <c r="D25" s="87">
        <v>105.6</v>
      </c>
      <c r="E25" s="86">
        <v>73.61</v>
      </c>
      <c r="T25" s="133">
        <v>45950</v>
      </c>
      <c r="U25" s="134">
        <v>43.9</v>
      </c>
      <c r="V25" s="134">
        <v>48.9</v>
      </c>
      <c r="W25" s="135">
        <v>330.09999999999997</v>
      </c>
      <c r="X25" s="134">
        <v>402.80999999999995</v>
      </c>
    </row>
    <row r="26" spans="1:27" ht="14" x14ac:dyDescent="0.3">
      <c r="A26" s="83">
        <v>45951</v>
      </c>
      <c r="B26" s="86">
        <v>0</v>
      </c>
      <c r="C26" s="86">
        <v>0</v>
      </c>
      <c r="D26" s="87">
        <v>105.6</v>
      </c>
      <c r="E26" s="86">
        <v>73.61</v>
      </c>
      <c r="T26" s="133">
        <v>45951</v>
      </c>
      <c r="U26" s="134">
        <v>15.1</v>
      </c>
      <c r="V26" s="134">
        <v>45.92</v>
      </c>
      <c r="W26" s="135">
        <v>345.2</v>
      </c>
      <c r="X26" s="134">
        <v>448.72999999999996</v>
      </c>
    </row>
    <row r="27" spans="1:27" ht="14" x14ac:dyDescent="0.3">
      <c r="A27" s="83">
        <v>45952</v>
      </c>
      <c r="B27" s="86">
        <v>1.7</v>
      </c>
      <c r="C27" s="86">
        <v>3.04</v>
      </c>
      <c r="D27" s="87">
        <v>107.3</v>
      </c>
      <c r="E27" s="86">
        <v>76.650000000000006</v>
      </c>
      <c r="T27" s="133">
        <v>45952</v>
      </c>
      <c r="U27" s="134">
        <v>0.5</v>
      </c>
      <c r="V27" s="134">
        <v>3.8</v>
      </c>
      <c r="W27" s="135">
        <v>345.7</v>
      </c>
      <c r="X27" s="134">
        <v>452.53</v>
      </c>
    </row>
    <row r="28" spans="1:27" ht="14" x14ac:dyDescent="0.3">
      <c r="A28" s="83">
        <v>45953</v>
      </c>
      <c r="B28" s="86">
        <v>0</v>
      </c>
      <c r="C28" s="86">
        <v>0</v>
      </c>
      <c r="D28" s="87">
        <v>107.3</v>
      </c>
      <c r="E28" s="86">
        <v>76.650000000000006</v>
      </c>
      <c r="T28" s="133">
        <v>45953</v>
      </c>
      <c r="U28" s="134">
        <v>6.7</v>
      </c>
      <c r="V28" s="134">
        <v>26.09</v>
      </c>
      <c r="W28" s="135">
        <v>352.4</v>
      </c>
      <c r="X28" s="134">
        <v>478.61999999999995</v>
      </c>
    </row>
    <row r="29" spans="1:27" ht="14" x14ac:dyDescent="0.3">
      <c r="A29" s="83">
        <v>45954</v>
      </c>
      <c r="B29" s="86">
        <v>0</v>
      </c>
      <c r="C29" s="86">
        <v>0</v>
      </c>
      <c r="D29" s="87">
        <v>107.3</v>
      </c>
      <c r="E29" s="86">
        <v>76.650000000000006</v>
      </c>
      <c r="T29" s="133">
        <v>45954</v>
      </c>
      <c r="U29" s="134">
        <v>20.8</v>
      </c>
      <c r="V29" s="134">
        <v>14.38</v>
      </c>
      <c r="W29" s="135">
        <v>373.2</v>
      </c>
      <c r="X29" s="134">
        <v>492.99999999999994</v>
      </c>
    </row>
    <row r="30" spans="1:27" ht="14" x14ac:dyDescent="0.3">
      <c r="A30" s="83">
        <v>45955</v>
      </c>
      <c r="B30" s="86">
        <v>0</v>
      </c>
      <c r="C30" s="86">
        <v>1.05</v>
      </c>
      <c r="D30" s="87">
        <v>107.3</v>
      </c>
      <c r="E30" s="86">
        <v>77.7</v>
      </c>
      <c r="T30" s="133">
        <v>45955</v>
      </c>
      <c r="U30" s="134">
        <v>14</v>
      </c>
      <c r="V30" s="134">
        <v>7.81</v>
      </c>
      <c r="W30" s="135">
        <v>387.2</v>
      </c>
      <c r="X30" s="134">
        <v>500.80999999999995</v>
      </c>
    </row>
    <row r="31" spans="1:27" ht="14" x14ac:dyDescent="0.3">
      <c r="A31" s="83">
        <v>45956</v>
      </c>
      <c r="B31" s="86">
        <v>0</v>
      </c>
      <c r="C31" s="86">
        <v>15.47</v>
      </c>
      <c r="D31" s="87">
        <v>107.3</v>
      </c>
      <c r="E31" s="86">
        <v>93.17</v>
      </c>
      <c r="T31" s="133">
        <v>45956</v>
      </c>
      <c r="U31" s="134">
        <v>30.7</v>
      </c>
      <c r="V31" s="134">
        <v>0.61</v>
      </c>
      <c r="W31" s="135">
        <v>417.9</v>
      </c>
      <c r="X31" s="134">
        <v>501.41999999999996</v>
      </c>
    </row>
    <row r="32" spans="1:27" ht="14" x14ac:dyDescent="0.3">
      <c r="A32" s="83">
        <v>45957</v>
      </c>
      <c r="B32" s="86">
        <v>0</v>
      </c>
      <c r="C32" s="86">
        <v>1.78</v>
      </c>
      <c r="D32" s="87">
        <v>107.3</v>
      </c>
      <c r="E32" s="86">
        <v>94.95</v>
      </c>
      <c r="T32" s="133">
        <v>45957</v>
      </c>
      <c r="U32" s="134">
        <v>38.6</v>
      </c>
      <c r="V32" s="134">
        <v>4.41</v>
      </c>
      <c r="W32" s="135">
        <v>456.5</v>
      </c>
      <c r="X32" s="134">
        <v>505.83</v>
      </c>
      <c r="AA32" s="25" t="s">
        <v>300</v>
      </c>
    </row>
    <row r="33" spans="1:24" ht="14" x14ac:dyDescent="0.3">
      <c r="A33" s="83">
        <v>45958</v>
      </c>
      <c r="B33" s="86">
        <v>0</v>
      </c>
      <c r="C33" s="86">
        <v>0</v>
      </c>
      <c r="D33" s="87">
        <v>107.3</v>
      </c>
      <c r="E33" s="86">
        <v>94.95</v>
      </c>
      <c r="T33" s="133">
        <v>45958</v>
      </c>
      <c r="U33" s="134">
        <v>10.1</v>
      </c>
      <c r="V33" s="134">
        <v>20.93</v>
      </c>
      <c r="W33" s="135">
        <v>466.6</v>
      </c>
      <c r="X33" s="134">
        <v>526.76</v>
      </c>
    </row>
    <row r="34" spans="1:24" ht="14" x14ac:dyDescent="0.3">
      <c r="A34" s="83">
        <v>45959</v>
      </c>
      <c r="B34" s="86">
        <v>9.9</v>
      </c>
      <c r="C34" s="86">
        <v>42.49</v>
      </c>
      <c r="D34" s="87">
        <v>117.2</v>
      </c>
      <c r="E34" s="86">
        <v>137.44</v>
      </c>
      <c r="T34" s="133">
        <v>45959</v>
      </c>
      <c r="U34" s="134">
        <v>0.9</v>
      </c>
      <c r="V34" s="134">
        <v>0.54</v>
      </c>
      <c r="W34" s="135">
        <v>467.5</v>
      </c>
      <c r="X34" s="134">
        <v>527.29999999999995</v>
      </c>
    </row>
    <row r="35" spans="1:24" ht="14" x14ac:dyDescent="0.3">
      <c r="A35" s="83">
        <v>45960</v>
      </c>
      <c r="B35" s="86">
        <v>5.2</v>
      </c>
      <c r="C35" s="86">
        <v>25.34</v>
      </c>
      <c r="D35" s="87">
        <v>122.4</v>
      </c>
      <c r="E35" s="86">
        <v>162.78</v>
      </c>
      <c r="T35" s="133">
        <v>45960</v>
      </c>
      <c r="U35" s="134">
        <v>3.6</v>
      </c>
      <c r="V35" s="134">
        <v>0</v>
      </c>
      <c r="W35" s="135">
        <v>471.1</v>
      </c>
      <c r="X35" s="134">
        <v>527.29999999999995</v>
      </c>
    </row>
    <row r="36" spans="1:24" ht="14" x14ac:dyDescent="0.3">
      <c r="A36" s="83">
        <v>45961</v>
      </c>
      <c r="B36" s="86">
        <v>3.4</v>
      </c>
      <c r="C36" s="86">
        <v>2.88</v>
      </c>
      <c r="D36" s="87">
        <v>125.80000000000001</v>
      </c>
      <c r="E36" s="86">
        <v>165.66</v>
      </c>
      <c r="T36" s="133">
        <v>45961</v>
      </c>
      <c r="U36" s="134">
        <v>13.8</v>
      </c>
      <c r="V36" s="134">
        <v>8.4600000000000009</v>
      </c>
      <c r="W36" s="135">
        <v>484.90000000000003</v>
      </c>
      <c r="X36" s="134">
        <v>535.76</v>
      </c>
    </row>
    <row r="37" spans="1:24" ht="14" x14ac:dyDescent="0.3">
      <c r="A37" s="83">
        <v>45962</v>
      </c>
      <c r="B37" s="86">
        <v>4.0999999999999996</v>
      </c>
      <c r="C37" s="86">
        <v>0</v>
      </c>
      <c r="D37" s="87">
        <v>129.9</v>
      </c>
      <c r="E37" s="86">
        <v>165.66</v>
      </c>
      <c r="T37" s="133">
        <v>45962</v>
      </c>
      <c r="U37" s="134">
        <v>2.6</v>
      </c>
      <c r="V37" s="134">
        <v>43.41</v>
      </c>
      <c r="W37" s="135">
        <v>487.50000000000006</v>
      </c>
      <c r="X37" s="134">
        <v>579.16999999999996</v>
      </c>
    </row>
    <row r="38" spans="1:24" ht="14" x14ac:dyDescent="0.3">
      <c r="A38" s="83">
        <v>45963</v>
      </c>
      <c r="B38" s="86">
        <v>0</v>
      </c>
      <c r="C38" s="86">
        <v>0</v>
      </c>
      <c r="D38" s="87">
        <v>129.9</v>
      </c>
      <c r="E38" s="86">
        <v>165.66</v>
      </c>
      <c r="T38" s="133">
        <v>45963</v>
      </c>
      <c r="U38" s="134">
        <v>20.399999999999999</v>
      </c>
      <c r="V38" s="134">
        <v>28.51</v>
      </c>
      <c r="W38" s="135">
        <v>507.90000000000003</v>
      </c>
      <c r="X38" s="134">
        <v>607.67999999999995</v>
      </c>
    </row>
    <row r="39" spans="1:24" ht="14" x14ac:dyDescent="0.3">
      <c r="A39" s="83">
        <v>45964</v>
      </c>
      <c r="B39" s="86">
        <v>0</v>
      </c>
      <c r="C39" s="86">
        <v>0</v>
      </c>
      <c r="D39" s="87">
        <v>129.9</v>
      </c>
      <c r="E39" s="86">
        <v>165.66</v>
      </c>
      <c r="T39" s="133">
        <v>45964</v>
      </c>
      <c r="U39" s="134">
        <v>3.8</v>
      </c>
      <c r="V39" s="134">
        <v>33.22</v>
      </c>
      <c r="W39" s="135">
        <v>511.70000000000005</v>
      </c>
      <c r="X39" s="134">
        <v>640.9</v>
      </c>
    </row>
    <row r="40" spans="1:24" ht="14" x14ac:dyDescent="0.3">
      <c r="A40" s="83">
        <v>45965</v>
      </c>
      <c r="B40" s="86">
        <v>29.9</v>
      </c>
      <c r="C40" s="86">
        <v>0</v>
      </c>
      <c r="D40" s="87">
        <v>159.80000000000001</v>
      </c>
      <c r="E40" s="86">
        <v>165.66</v>
      </c>
      <c r="T40" s="133">
        <v>45965</v>
      </c>
      <c r="U40" s="134">
        <v>2.6</v>
      </c>
      <c r="V40" s="134">
        <v>49.67</v>
      </c>
      <c r="W40" s="135">
        <v>514.30000000000007</v>
      </c>
      <c r="X40" s="134">
        <v>690.56999999999994</v>
      </c>
    </row>
    <row r="41" spans="1:24" ht="14" x14ac:dyDescent="0.3">
      <c r="A41" s="83">
        <v>45966</v>
      </c>
      <c r="B41" s="86">
        <v>34.799999999999997</v>
      </c>
      <c r="C41" s="86">
        <v>0</v>
      </c>
      <c r="D41" s="87">
        <v>194.60000000000002</v>
      </c>
      <c r="E41" s="86">
        <v>165.66</v>
      </c>
      <c r="T41" s="133">
        <v>45966</v>
      </c>
      <c r="U41" s="134">
        <v>0</v>
      </c>
      <c r="V41" s="134">
        <v>34.21</v>
      </c>
      <c r="W41" s="135">
        <v>514.30000000000007</v>
      </c>
      <c r="X41" s="134">
        <v>724.78</v>
      </c>
    </row>
    <row r="42" spans="1:24" ht="14" x14ac:dyDescent="0.3">
      <c r="A42" s="83">
        <v>45967</v>
      </c>
      <c r="B42" s="86">
        <v>27.8</v>
      </c>
      <c r="C42" s="86">
        <v>0</v>
      </c>
      <c r="D42" s="87">
        <v>222.40000000000003</v>
      </c>
      <c r="E42" s="86">
        <v>165.66</v>
      </c>
      <c r="T42" s="133">
        <v>45967</v>
      </c>
      <c r="U42" s="134">
        <v>0.6</v>
      </c>
      <c r="V42" s="134">
        <v>10.08</v>
      </c>
      <c r="W42" s="135">
        <v>514.90000000000009</v>
      </c>
      <c r="X42" s="134">
        <v>734.86</v>
      </c>
    </row>
    <row r="43" spans="1:24" ht="14" x14ac:dyDescent="0.3">
      <c r="A43" s="83">
        <v>45968</v>
      </c>
      <c r="B43" s="86">
        <v>0</v>
      </c>
      <c r="C43" s="86">
        <v>13</v>
      </c>
      <c r="D43" s="87">
        <v>222.40000000000003</v>
      </c>
      <c r="E43" s="86">
        <v>178.66</v>
      </c>
      <c r="T43" s="133">
        <v>45968</v>
      </c>
      <c r="U43" s="134">
        <v>4.0999999999999996</v>
      </c>
      <c r="V43" s="134">
        <v>0.83</v>
      </c>
      <c r="W43" s="135">
        <v>519.00000000000011</v>
      </c>
      <c r="X43" s="134">
        <v>735.69</v>
      </c>
    </row>
    <row r="44" spans="1:24" ht="14" x14ac:dyDescent="0.3">
      <c r="A44" s="83">
        <v>45969</v>
      </c>
      <c r="B44" s="86">
        <v>8.6999999999999993</v>
      </c>
      <c r="C44" s="86">
        <v>0.71</v>
      </c>
      <c r="D44" s="87">
        <v>231.10000000000002</v>
      </c>
      <c r="E44" s="86">
        <v>179.37</v>
      </c>
      <c r="T44" s="133">
        <v>45969</v>
      </c>
      <c r="U44" s="134">
        <v>0.6</v>
      </c>
      <c r="V44" s="134">
        <v>13.56</v>
      </c>
      <c r="W44" s="135">
        <v>519.60000000000014</v>
      </c>
      <c r="X44" s="134">
        <v>749.25</v>
      </c>
    </row>
    <row r="45" spans="1:24" ht="14" x14ac:dyDescent="0.3">
      <c r="A45" s="83">
        <v>45970</v>
      </c>
      <c r="B45" s="86">
        <v>4.5999999999999996</v>
      </c>
      <c r="C45" s="86">
        <v>1.08</v>
      </c>
      <c r="D45" s="87">
        <v>235.70000000000002</v>
      </c>
      <c r="E45" s="86">
        <v>180.45000000000002</v>
      </c>
      <c r="T45" s="133">
        <v>45970</v>
      </c>
      <c r="U45" s="134">
        <v>7</v>
      </c>
      <c r="V45" s="134">
        <v>8.06</v>
      </c>
      <c r="W45" s="135">
        <v>526.60000000000014</v>
      </c>
      <c r="X45" s="134">
        <v>757.31</v>
      </c>
    </row>
    <row r="46" spans="1:24" ht="14" x14ac:dyDescent="0.3">
      <c r="A46" s="83">
        <v>45971</v>
      </c>
      <c r="B46" s="86">
        <v>6.8</v>
      </c>
      <c r="C46" s="86">
        <v>0</v>
      </c>
      <c r="D46" s="87">
        <v>242.50000000000003</v>
      </c>
      <c r="E46" s="86">
        <v>180.45000000000002</v>
      </c>
      <c r="T46" s="133">
        <v>45971</v>
      </c>
      <c r="U46" s="134">
        <v>29.9</v>
      </c>
      <c r="V46" s="134">
        <v>6.92</v>
      </c>
      <c r="W46" s="135">
        <v>556.50000000000011</v>
      </c>
      <c r="X46" s="134">
        <v>764.2299999999999</v>
      </c>
    </row>
    <row r="47" spans="1:24" ht="14" x14ac:dyDescent="0.3">
      <c r="A47" s="83">
        <v>45972</v>
      </c>
      <c r="B47" s="86">
        <v>8.4</v>
      </c>
      <c r="C47" s="86">
        <v>0</v>
      </c>
      <c r="D47" s="87">
        <v>250.90000000000003</v>
      </c>
      <c r="E47" s="86">
        <v>180.45000000000002</v>
      </c>
      <c r="T47" s="133">
        <v>45972</v>
      </c>
      <c r="U47" s="134">
        <v>10.8</v>
      </c>
      <c r="V47" s="134">
        <v>13.29</v>
      </c>
      <c r="W47" s="135">
        <v>567.30000000000007</v>
      </c>
      <c r="X47" s="134">
        <v>777.51999999999987</v>
      </c>
    </row>
    <row r="48" spans="1:24" ht="14" x14ac:dyDescent="0.3">
      <c r="A48" s="83">
        <v>45973</v>
      </c>
      <c r="B48" s="86">
        <v>23</v>
      </c>
      <c r="C48" s="86">
        <v>0</v>
      </c>
      <c r="D48" s="87">
        <v>273.90000000000003</v>
      </c>
      <c r="E48" s="86">
        <v>180.45000000000002</v>
      </c>
      <c r="T48" s="133">
        <v>45973</v>
      </c>
      <c r="U48" s="134">
        <v>0</v>
      </c>
      <c r="V48" s="134">
        <v>5.72</v>
      </c>
      <c r="W48" s="135">
        <v>567.30000000000007</v>
      </c>
      <c r="X48" s="134">
        <v>783.2399999999999</v>
      </c>
    </row>
    <row r="49" spans="1:27" ht="14" x14ac:dyDescent="0.3">
      <c r="A49" s="83">
        <v>45974</v>
      </c>
      <c r="B49" s="86">
        <v>24.6</v>
      </c>
      <c r="C49" s="86">
        <v>0</v>
      </c>
      <c r="D49" s="87">
        <v>298.50000000000006</v>
      </c>
      <c r="E49" s="86">
        <v>180.45000000000002</v>
      </c>
      <c r="T49" s="133">
        <v>45974</v>
      </c>
      <c r="U49" s="134">
        <v>0</v>
      </c>
      <c r="V49" s="134">
        <v>2.31</v>
      </c>
      <c r="W49" s="135">
        <v>567.30000000000007</v>
      </c>
      <c r="X49" s="134">
        <v>785.54999999999984</v>
      </c>
    </row>
    <row r="50" spans="1:27" ht="14" x14ac:dyDescent="0.3">
      <c r="A50" s="83">
        <v>45975</v>
      </c>
      <c r="B50" s="86">
        <v>13.4</v>
      </c>
      <c r="C50" s="86">
        <v>2.58</v>
      </c>
      <c r="D50" s="87">
        <v>311.90000000000003</v>
      </c>
      <c r="E50" s="86">
        <v>183.03000000000003</v>
      </c>
      <c r="T50" s="133">
        <v>45975</v>
      </c>
      <c r="U50" s="134">
        <v>3.2</v>
      </c>
      <c r="V50" s="134">
        <v>6.36</v>
      </c>
      <c r="W50" s="135">
        <v>570.50000000000011</v>
      </c>
      <c r="X50" s="134">
        <v>791.90999999999985</v>
      </c>
    </row>
    <row r="51" spans="1:27" ht="14" x14ac:dyDescent="0.3">
      <c r="A51" s="83">
        <v>45976</v>
      </c>
      <c r="B51" s="86">
        <v>6.8</v>
      </c>
      <c r="C51" s="86">
        <v>0</v>
      </c>
      <c r="D51" s="87">
        <v>318.70000000000005</v>
      </c>
      <c r="E51" s="86">
        <v>183.03000000000003</v>
      </c>
      <c r="T51" s="133">
        <v>45976</v>
      </c>
      <c r="U51" s="134">
        <v>12.2</v>
      </c>
      <c r="V51" s="134">
        <v>13.42</v>
      </c>
      <c r="W51" s="135">
        <v>582.70000000000016</v>
      </c>
      <c r="X51" s="134">
        <v>805.32999999999981</v>
      </c>
    </row>
    <row r="52" spans="1:27" ht="14" x14ac:dyDescent="0.3">
      <c r="A52" s="83">
        <v>45977</v>
      </c>
      <c r="B52" s="86">
        <v>1</v>
      </c>
      <c r="C52" s="86">
        <v>0</v>
      </c>
      <c r="D52" s="87">
        <v>319.70000000000005</v>
      </c>
      <c r="E52" s="86">
        <v>183.03000000000003</v>
      </c>
      <c r="T52" s="133">
        <v>45977</v>
      </c>
      <c r="U52" s="134">
        <v>38.4</v>
      </c>
      <c r="V52" s="134">
        <v>6.74</v>
      </c>
      <c r="W52" s="135">
        <v>621.10000000000014</v>
      </c>
      <c r="X52" s="134">
        <v>812.06999999999982</v>
      </c>
    </row>
    <row r="53" spans="1:27" ht="14" x14ac:dyDescent="0.3">
      <c r="A53" s="83">
        <v>45978</v>
      </c>
      <c r="B53" s="86">
        <v>2.8</v>
      </c>
      <c r="C53" s="86">
        <v>19.440000000000001</v>
      </c>
      <c r="D53" s="87">
        <v>322.50000000000006</v>
      </c>
      <c r="E53" s="86">
        <v>202.47000000000003</v>
      </c>
      <c r="T53" s="133">
        <v>45978</v>
      </c>
      <c r="U53" s="134">
        <v>22.2</v>
      </c>
      <c r="V53" s="134">
        <v>0.57999999999999996</v>
      </c>
      <c r="W53" s="135">
        <v>643.30000000000018</v>
      </c>
      <c r="X53" s="134">
        <v>812.64999999999986</v>
      </c>
    </row>
    <row r="54" spans="1:27" ht="14" x14ac:dyDescent="0.3">
      <c r="A54" s="83">
        <v>45979</v>
      </c>
      <c r="B54" s="86">
        <v>16.600000000000001</v>
      </c>
      <c r="C54" s="86">
        <v>39.229999999999997</v>
      </c>
      <c r="D54" s="87">
        <v>339.10000000000008</v>
      </c>
      <c r="E54" s="86">
        <v>241.70000000000002</v>
      </c>
      <c r="T54" s="133">
        <v>45979</v>
      </c>
      <c r="U54" s="134">
        <v>0</v>
      </c>
      <c r="V54" s="134">
        <v>0</v>
      </c>
      <c r="W54" s="135">
        <v>643.30000000000018</v>
      </c>
      <c r="X54" s="134">
        <v>812.64999999999986</v>
      </c>
      <c r="AA54" s="25" t="s">
        <v>300</v>
      </c>
    </row>
    <row r="55" spans="1:27" ht="14" x14ac:dyDescent="0.3">
      <c r="A55" s="83">
        <v>45980</v>
      </c>
      <c r="B55" s="86">
        <v>23.1</v>
      </c>
      <c r="C55" s="86">
        <v>32.130000000000003</v>
      </c>
      <c r="D55" s="87">
        <v>362.2000000000001</v>
      </c>
      <c r="E55" s="86">
        <v>273.83000000000004</v>
      </c>
      <c r="T55" s="133">
        <v>45980</v>
      </c>
      <c r="U55" s="134">
        <v>0</v>
      </c>
      <c r="V55" s="134">
        <v>0</v>
      </c>
      <c r="W55" s="135">
        <v>643.30000000000018</v>
      </c>
      <c r="X55" s="134">
        <v>812.64999999999986</v>
      </c>
    </row>
    <row r="56" spans="1:27" ht="14" x14ac:dyDescent="0.3">
      <c r="A56" s="83">
        <v>45981</v>
      </c>
      <c r="B56" s="86">
        <v>41.5</v>
      </c>
      <c r="C56" s="86">
        <v>57.14</v>
      </c>
      <c r="D56" s="87">
        <v>403.7000000000001</v>
      </c>
      <c r="E56" s="86">
        <v>330.97</v>
      </c>
      <c r="T56" s="133">
        <v>45981</v>
      </c>
      <c r="U56" s="134">
        <v>0</v>
      </c>
      <c r="V56" s="134">
        <v>0</v>
      </c>
      <c r="W56" s="135">
        <v>643.30000000000018</v>
      </c>
      <c r="X56" s="134">
        <v>812.64999999999986</v>
      </c>
    </row>
    <row r="57" spans="1:27" ht="14" x14ac:dyDescent="0.3">
      <c r="A57" s="83">
        <v>45982</v>
      </c>
      <c r="B57" s="86">
        <v>70.7</v>
      </c>
      <c r="C57" s="86">
        <v>53.63</v>
      </c>
      <c r="D57" s="87">
        <v>474.40000000000009</v>
      </c>
      <c r="E57" s="86">
        <v>384.6</v>
      </c>
      <c r="T57" s="133">
        <v>45982</v>
      </c>
      <c r="U57" s="134">
        <v>0</v>
      </c>
      <c r="V57" s="134">
        <v>0.02</v>
      </c>
      <c r="W57" s="135">
        <v>643.30000000000018</v>
      </c>
      <c r="X57" s="134">
        <v>812.66999999999985</v>
      </c>
    </row>
    <row r="58" spans="1:27" ht="14" x14ac:dyDescent="0.3">
      <c r="A58" s="83">
        <v>45983</v>
      </c>
      <c r="B58" s="86">
        <v>47.7</v>
      </c>
      <c r="C58" s="86">
        <v>19.329999999999998</v>
      </c>
      <c r="D58" s="87">
        <v>522.10000000000014</v>
      </c>
      <c r="E58" s="86">
        <v>403.93</v>
      </c>
      <c r="T58" s="133">
        <v>45983</v>
      </c>
      <c r="U58" s="134">
        <v>0</v>
      </c>
      <c r="V58" s="134">
        <v>1.27</v>
      </c>
      <c r="W58" s="135">
        <v>643.30000000000018</v>
      </c>
      <c r="X58" s="134">
        <v>813.93999999999983</v>
      </c>
    </row>
    <row r="59" spans="1:27" ht="14" x14ac:dyDescent="0.3">
      <c r="A59" s="83">
        <v>45984</v>
      </c>
      <c r="B59" s="86">
        <v>9.8000000000000007</v>
      </c>
      <c r="C59" s="86">
        <v>0</v>
      </c>
      <c r="D59" s="87">
        <v>531.90000000000009</v>
      </c>
      <c r="E59" s="86">
        <v>403.93</v>
      </c>
      <c r="T59" s="133">
        <v>45984</v>
      </c>
      <c r="U59" s="134">
        <v>19</v>
      </c>
      <c r="V59" s="134">
        <v>21.39</v>
      </c>
      <c r="W59" s="135">
        <v>662.30000000000018</v>
      </c>
      <c r="X59" s="134">
        <v>835.32999999999981</v>
      </c>
    </row>
    <row r="60" spans="1:27" ht="14" x14ac:dyDescent="0.3">
      <c r="A60" s="83">
        <v>45985</v>
      </c>
      <c r="B60" s="86">
        <v>2.4</v>
      </c>
      <c r="C60" s="86">
        <v>32.33</v>
      </c>
      <c r="D60" s="87">
        <v>534.30000000000007</v>
      </c>
      <c r="E60" s="86">
        <v>436.26</v>
      </c>
      <c r="T60" s="133">
        <v>45985</v>
      </c>
      <c r="U60" s="134">
        <v>57.5</v>
      </c>
      <c r="V60" s="134">
        <v>0.41</v>
      </c>
      <c r="W60" s="135">
        <v>719.80000000000018</v>
      </c>
      <c r="X60" s="134">
        <v>835.73999999999978</v>
      </c>
    </row>
    <row r="61" spans="1:27" ht="14" x14ac:dyDescent="0.3">
      <c r="A61" s="83">
        <v>45986</v>
      </c>
      <c r="B61" s="86">
        <v>4.7</v>
      </c>
      <c r="C61" s="86">
        <v>54.65</v>
      </c>
      <c r="D61" s="87">
        <v>539.00000000000011</v>
      </c>
      <c r="E61" s="86">
        <v>490.90999999999997</v>
      </c>
      <c r="T61" s="133">
        <v>45986</v>
      </c>
      <c r="U61" s="134">
        <v>36.6</v>
      </c>
      <c r="V61" s="134">
        <v>0</v>
      </c>
      <c r="W61" s="135">
        <v>756.4000000000002</v>
      </c>
      <c r="X61" s="134">
        <v>835.73999999999978</v>
      </c>
    </row>
    <row r="62" spans="1:27" ht="14" x14ac:dyDescent="0.3">
      <c r="A62" s="83">
        <v>45987</v>
      </c>
      <c r="B62" s="86">
        <v>49.8</v>
      </c>
      <c r="C62" s="86">
        <v>44.43</v>
      </c>
      <c r="D62" s="87">
        <v>588.80000000000007</v>
      </c>
      <c r="E62" s="86">
        <v>535.33999999999992</v>
      </c>
      <c r="T62" s="133">
        <v>45987</v>
      </c>
      <c r="U62" s="134">
        <v>0.6</v>
      </c>
      <c r="V62" s="134">
        <v>0</v>
      </c>
      <c r="W62" s="135">
        <v>757.00000000000023</v>
      </c>
      <c r="X62" s="134">
        <v>835.73999999999978</v>
      </c>
    </row>
    <row r="63" spans="1:27" ht="14" x14ac:dyDescent="0.3">
      <c r="A63" s="83">
        <v>45988</v>
      </c>
      <c r="B63" s="86">
        <v>60.7</v>
      </c>
      <c r="C63" s="86">
        <v>0</v>
      </c>
      <c r="D63" s="87">
        <v>649.50000000000011</v>
      </c>
      <c r="E63" s="86">
        <v>535.33999999999992</v>
      </c>
      <c r="T63" s="133">
        <v>45988</v>
      </c>
      <c r="U63" s="134">
        <v>0.6</v>
      </c>
      <c r="V63" s="134">
        <v>16.34</v>
      </c>
      <c r="W63" s="135">
        <v>757.60000000000025</v>
      </c>
      <c r="X63" s="134">
        <v>852.07999999999981</v>
      </c>
    </row>
    <row r="64" spans="1:27" ht="14" x14ac:dyDescent="0.3">
      <c r="A64" s="83">
        <v>45989</v>
      </c>
      <c r="B64" s="86">
        <v>63.7</v>
      </c>
      <c r="C64" s="86">
        <v>2.06</v>
      </c>
      <c r="D64" s="87">
        <v>713.20000000000016</v>
      </c>
      <c r="E64" s="86">
        <v>537.39999999999986</v>
      </c>
      <c r="T64" s="133">
        <v>45989</v>
      </c>
      <c r="U64" s="134">
        <v>0.3</v>
      </c>
      <c r="V64" s="134">
        <v>15.38</v>
      </c>
      <c r="W64" s="135">
        <v>757.9000000000002</v>
      </c>
      <c r="X64" s="134">
        <v>867.45999999999981</v>
      </c>
    </row>
    <row r="65" spans="1:24" ht="14" x14ac:dyDescent="0.3">
      <c r="A65" s="83">
        <v>45990</v>
      </c>
      <c r="B65" s="86">
        <v>16.7</v>
      </c>
      <c r="C65" s="86">
        <v>4.1399999999999997</v>
      </c>
      <c r="D65" s="87">
        <v>729.9000000000002</v>
      </c>
      <c r="E65" s="86">
        <v>541.53999999999985</v>
      </c>
      <c r="T65" s="133">
        <v>45990</v>
      </c>
      <c r="U65" s="134">
        <v>1.1000000000000001</v>
      </c>
      <c r="V65" s="134">
        <v>19.29</v>
      </c>
      <c r="W65" s="135">
        <v>759.00000000000023</v>
      </c>
      <c r="X65" s="134">
        <v>886.74999999999977</v>
      </c>
    </row>
    <row r="66" spans="1:24" ht="14" x14ac:dyDescent="0.3">
      <c r="A66" s="83">
        <v>45991</v>
      </c>
      <c r="B66" s="86">
        <v>6.2</v>
      </c>
      <c r="C66" s="86">
        <v>12.9</v>
      </c>
      <c r="D66" s="87">
        <v>736.10000000000025</v>
      </c>
      <c r="E66" s="86">
        <v>554.43999999999983</v>
      </c>
      <c r="T66" s="133">
        <v>45991</v>
      </c>
      <c r="U66" s="134">
        <v>20.2</v>
      </c>
      <c r="V66" s="134">
        <v>3.88</v>
      </c>
      <c r="W66" s="135">
        <v>779.20000000000027</v>
      </c>
      <c r="X66" s="134">
        <v>890.62999999999977</v>
      </c>
    </row>
    <row r="67" spans="1:24" ht="14" x14ac:dyDescent="0.3">
      <c r="A67" s="83">
        <v>45992</v>
      </c>
      <c r="B67" s="86">
        <v>7.8</v>
      </c>
      <c r="C67" s="86">
        <v>4.9000000000000004</v>
      </c>
      <c r="D67" s="87">
        <v>743.9000000000002</v>
      </c>
      <c r="E67" s="86">
        <v>559.3399999999998</v>
      </c>
      <c r="T67" s="133">
        <v>45992</v>
      </c>
      <c r="U67" s="134">
        <v>43.3</v>
      </c>
      <c r="V67" s="134">
        <v>10.15</v>
      </c>
      <c r="W67" s="135">
        <v>822.50000000000023</v>
      </c>
      <c r="X67" s="134">
        <v>900.77999999999975</v>
      </c>
    </row>
    <row r="68" spans="1:24" ht="14" x14ac:dyDescent="0.3">
      <c r="A68" s="83">
        <v>45993</v>
      </c>
      <c r="B68" s="86">
        <v>13.2</v>
      </c>
      <c r="C68" s="86">
        <v>20.89</v>
      </c>
      <c r="D68" s="87">
        <v>757.10000000000025</v>
      </c>
      <c r="E68" s="86">
        <v>580.22999999999979</v>
      </c>
      <c r="T68" s="133">
        <v>45993</v>
      </c>
      <c r="U68" s="134">
        <v>0.6</v>
      </c>
      <c r="V68" s="134">
        <v>0.36</v>
      </c>
      <c r="W68" s="135">
        <v>823.10000000000025</v>
      </c>
      <c r="X68" s="134">
        <v>901.13999999999976</v>
      </c>
    </row>
    <row r="69" spans="1:24" ht="14" x14ac:dyDescent="0.3">
      <c r="A69" s="83">
        <v>45994</v>
      </c>
      <c r="B69" s="86">
        <v>45.3</v>
      </c>
      <c r="C69" s="86">
        <v>43.95</v>
      </c>
      <c r="D69" s="87">
        <v>802.4000000000002</v>
      </c>
      <c r="E69" s="86">
        <v>624.17999999999984</v>
      </c>
      <c r="T69" s="133">
        <v>45994</v>
      </c>
      <c r="U69" s="134">
        <v>0</v>
      </c>
      <c r="V69" s="134">
        <v>0</v>
      </c>
      <c r="W69" s="135">
        <v>823.10000000000025</v>
      </c>
      <c r="X69" s="134">
        <v>901.13999999999976</v>
      </c>
    </row>
    <row r="70" spans="1:24" ht="14" x14ac:dyDescent="0.3">
      <c r="A70" s="83">
        <v>45995</v>
      </c>
      <c r="B70" s="86">
        <v>35.799999999999997</v>
      </c>
      <c r="C70" s="86">
        <v>36.340000000000003</v>
      </c>
      <c r="D70" s="87">
        <v>838.20000000000016</v>
      </c>
      <c r="E70" s="86">
        <v>660.51999999999987</v>
      </c>
      <c r="T70" s="133">
        <v>45995</v>
      </c>
      <c r="U70" s="134">
        <v>0</v>
      </c>
      <c r="V70" s="134">
        <v>0</v>
      </c>
      <c r="W70" s="135">
        <v>823.10000000000025</v>
      </c>
      <c r="X70" s="134">
        <v>901.13999999999976</v>
      </c>
    </row>
    <row r="71" spans="1:24" ht="14" x14ac:dyDescent="0.3">
      <c r="A71" s="83">
        <v>45996</v>
      </c>
      <c r="B71" s="86">
        <v>7.2</v>
      </c>
      <c r="C71" s="86">
        <v>50.5</v>
      </c>
      <c r="D71" s="87">
        <v>845.4000000000002</v>
      </c>
      <c r="E71" s="86">
        <v>711.01999999999987</v>
      </c>
      <c r="T71" s="133">
        <v>45996</v>
      </c>
      <c r="U71" s="134">
        <v>38.4</v>
      </c>
      <c r="V71" s="134">
        <v>0</v>
      </c>
      <c r="W71" s="135">
        <v>861.50000000000023</v>
      </c>
      <c r="X71" s="134">
        <v>901.13999999999976</v>
      </c>
    </row>
    <row r="72" spans="1:24" ht="14" x14ac:dyDescent="0.3">
      <c r="A72" s="83">
        <v>45997</v>
      </c>
      <c r="B72" s="86">
        <v>12.8</v>
      </c>
      <c r="C72" s="86">
        <v>0</v>
      </c>
      <c r="D72" s="87">
        <v>858.20000000000016</v>
      </c>
      <c r="E72" s="86">
        <v>711.01999999999987</v>
      </c>
      <c r="T72" s="133">
        <v>45997</v>
      </c>
      <c r="U72" s="134">
        <v>6.9</v>
      </c>
      <c r="V72" s="134">
        <v>6.29</v>
      </c>
      <c r="W72" s="135">
        <v>868.4000000000002</v>
      </c>
      <c r="X72" s="134">
        <v>907.42999999999972</v>
      </c>
    </row>
    <row r="73" spans="1:24" ht="14" x14ac:dyDescent="0.3">
      <c r="A73" s="83">
        <v>45998</v>
      </c>
      <c r="B73" s="86">
        <v>6.6</v>
      </c>
      <c r="C73" s="86">
        <v>1.67</v>
      </c>
      <c r="D73" s="87">
        <v>864.80000000000018</v>
      </c>
      <c r="E73" s="86">
        <v>712.68999999999983</v>
      </c>
      <c r="T73" s="133">
        <v>45998</v>
      </c>
      <c r="U73" s="134">
        <v>9.5</v>
      </c>
      <c r="V73" s="134">
        <v>8.01</v>
      </c>
      <c r="W73" s="135">
        <v>877.9000000000002</v>
      </c>
      <c r="X73" s="134">
        <v>915.43999999999971</v>
      </c>
    </row>
    <row r="74" spans="1:24" ht="14" x14ac:dyDescent="0.3">
      <c r="A74" s="83">
        <v>45999</v>
      </c>
      <c r="B74" s="86">
        <v>6.6</v>
      </c>
      <c r="C74" s="86">
        <v>0</v>
      </c>
      <c r="D74" s="87">
        <v>871.4000000000002</v>
      </c>
      <c r="E74" s="86">
        <v>712.68999999999983</v>
      </c>
      <c r="T74" s="133">
        <v>45999</v>
      </c>
      <c r="U74" s="134">
        <v>8.6999999999999993</v>
      </c>
      <c r="V74" s="134">
        <v>22.39</v>
      </c>
      <c r="W74" s="135">
        <v>886.60000000000025</v>
      </c>
      <c r="X74" s="134">
        <v>937.8299999999997</v>
      </c>
    </row>
    <row r="75" spans="1:24" ht="14" x14ac:dyDescent="0.3">
      <c r="A75" s="83">
        <v>46000</v>
      </c>
      <c r="B75" s="86">
        <v>16.2</v>
      </c>
      <c r="C75" s="86">
        <v>0</v>
      </c>
      <c r="D75" s="87">
        <v>887.60000000000025</v>
      </c>
      <c r="E75" s="86">
        <v>712.68999999999983</v>
      </c>
      <c r="T75" s="133">
        <v>46000</v>
      </c>
      <c r="U75" s="134">
        <v>0</v>
      </c>
      <c r="V75" s="134">
        <v>17.670000000000002</v>
      </c>
      <c r="W75" s="135">
        <v>886.60000000000025</v>
      </c>
      <c r="X75" s="134">
        <v>955.49999999999966</v>
      </c>
    </row>
    <row r="76" spans="1:24" ht="14" x14ac:dyDescent="0.3">
      <c r="A76" s="83">
        <v>46001</v>
      </c>
      <c r="B76" s="86">
        <v>53.1</v>
      </c>
      <c r="C76" s="86">
        <v>0.8</v>
      </c>
      <c r="D76" s="87">
        <v>940.70000000000027</v>
      </c>
      <c r="E76" s="86">
        <v>713.48999999999978</v>
      </c>
      <c r="T76" s="133">
        <v>46001</v>
      </c>
      <c r="U76" s="134">
        <v>0</v>
      </c>
      <c r="V76" s="134">
        <v>16.96</v>
      </c>
      <c r="W76" s="135">
        <v>886.60000000000025</v>
      </c>
      <c r="X76" s="134">
        <v>972.4599999999997</v>
      </c>
    </row>
    <row r="77" spans="1:24" ht="14" x14ac:dyDescent="0.3">
      <c r="A77" s="83">
        <v>46002</v>
      </c>
      <c r="B77" s="86">
        <v>73.8</v>
      </c>
      <c r="C77" s="86">
        <v>0</v>
      </c>
      <c r="D77" s="87">
        <v>1014.5000000000002</v>
      </c>
      <c r="E77" s="86">
        <v>713.48999999999978</v>
      </c>
      <c r="T77" s="133">
        <v>46002</v>
      </c>
      <c r="U77" s="134">
        <v>0</v>
      </c>
      <c r="V77" s="134">
        <v>18.649999999999999</v>
      </c>
      <c r="W77" s="135">
        <v>886.60000000000025</v>
      </c>
      <c r="X77" s="134">
        <v>991.10999999999967</v>
      </c>
    </row>
    <row r="78" spans="1:24" ht="14" x14ac:dyDescent="0.3">
      <c r="A78" s="83">
        <v>46003</v>
      </c>
      <c r="B78" s="86">
        <v>67</v>
      </c>
      <c r="C78" s="86">
        <v>9.01</v>
      </c>
      <c r="D78" s="87">
        <v>1081.5000000000002</v>
      </c>
      <c r="E78" s="86">
        <v>722.49999999999977</v>
      </c>
      <c r="T78" s="133">
        <v>46003</v>
      </c>
      <c r="U78" s="134">
        <v>0</v>
      </c>
      <c r="V78" s="134">
        <v>1.82</v>
      </c>
      <c r="W78" s="135">
        <v>886.60000000000025</v>
      </c>
      <c r="X78" s="134">
        <v>992.92999999999972</v>
      </c>
    </row>
    <row r="79" spans="1:24" ht="14" x14ac:dyDescent="0.3">
      <c r="A79" s="83">
        <v>46004</v>
      </c>
      <c r="B79" s="86">
        <v>57.7</v>
      </c>
      <c r="C79" s="86">
        <v>0.42</v>
      </c>
      <c r="D79" s="87">
        <v>1139.2000000000003</v>
      </c>
      <c r="E79" s="86">
        <v>722.91999999999973</v>
      </c>
      <c r="T79" s="133">
        <v>46004</v>
      </c>
      <c r="U79" s="134">
        <v>0</v>
      </c>
      <c r="V79" s="134">
        <v>28.41</v>
      </c>
      <c r="W79" s="135">
        <v>886.60000000000025</v>
      </c>
      <c r="X79" s="134">
        <v>1021.3399999999997</v>
      </c>
    </row>
    <row r="80" spans="1:24" ht="14" x14ac:dyDescent="0.3">
      <c r="A80" s="83">
        <v>46005</v>
      </c>
      <c r="B80" s="86">
        <v>6.3</v>
      </c>
      <c r="C80" s="86">
        <v>0.42</v>
      </c>
      <c r="D80" s="87">
        <v>1145.5000000000002</v>
      </c>
      <c r="E80" s="86">
        <v>723.33999999999969</v>
      </c>
      <c r="T80" s="133">
        <v>46005</v>
      </c>
      <c r="U80" s="134">
        <v>16.899999999999999</v>
      </c>
      <c r="V80" s="134">
        <v>43</v>
      </c>
      <c r="W80" s="135">
        <v>903.50000000000023</v>
      </c>
      <c r="X80" s="134">
        <v>1064.3399999999997</v>
      </c>
    </row>
    <row r="81" spans="1:24" ht="14" x14ac:dyDescent="0.3">
      <c r="A81" s="83">
        <v>46006</v>
      </c>
      <c r="B81" s="86">
        <v>4.7</v>
      </c>
      <c r="C81" s="86">
        <v>7.54</v>
      </c>
      <c r="D81" s="87">
        <v>1150.2000000000003</v>
      </c>
      <c r="E81" s="86">
        <v>730.87999999999965</v>
      </c>
      <c r="T81" s="133">
        <v>46006</v>
      </c>
      <c r="U81" s="134">
        <v>48.3</v>
      </c>
      <c r="V81" s="134">
        <v>0</v>
      </c>
      <c r="W81" s="135">
        <v>951.80000000000018</v>
      </c>
      <c r="X81" s="134">
        <v>1064.3399999999997</v>
      </c>
    </row>
    <row r="82" spans="1:24" ht="14" x14ac:dyDescent="0.3">
      <c r="A82" s="83">
        <v>46007</v>
      </c>
      <c r="B82" s="86">
        <v>4.9000000000000004</v>
      </c>
      <c r="C82" s="86">
        <v>17.25</v>
      </c>
      <c r="D82" s="87">
        <v>1155.1000000000004</v>
      </c>
      <c r="E82" s="86">
        <v>748.12999999999965</v>
      </c>
      <c r="T82" s="133">
        <v>46007</v>
      </c>
      <c r="U82" s="134">
        <v>16.5</v>
      </c>
      <c r="V82" s="134">
        <v>0</v>
      </c>
      <c r="W82" s="135">
        <v>968.30000000000018</v>
      </c>
      <c r="X82" s="134">
        <v>1064.3399999999997</v>
      </c>
    </row>
    <row r="83" spans="1:24" ht="14" x14ac:dyDescent="0.3">
      <c r="A83" s="83">
        <v>46008</v>
      </c>
      <c r="B83" s="86">
        <v>14.4</v>
      </c>
      <c r="C83" s="86">
        <v>7.77</v>
      </c>
      <c r="D83" s="87">
        <v>1169.5000000000005</v>
      </c>
      <c r="E83" s="86">
        <v>755.89999999999964</v>
      </c>
      <c r="T83" s="133">
        <v>46008</v>
      </c>
      <c r="U83" s="134">
        <v>7.1</v>
      </c>
      <c r="V83" s="134">
        <v>0</v>
      </c>
      <c r="W83" s="135">
        <v>975.4000000000002</v>
      </c>
      <c r="X83" s="134">
        <v>1064.3399999999997</v>
      </c>
    </row>
    <row r="84" spans="1:24" ht="14" x14ac:dyDescent="0.3">
      <c r="A84" s="83">
        <v>46009</v>
      </c>
      <c r="B84" s="86">
        <v>4.4000000000000004</v>
      </c>
      <c r="C84" s="86">
        <v>0</v>
      </c>
      <c r="D84" s="87">
        <v>1173.9000000000005</v>
      </c>
      <c r="E84" s="86">
        <v>755.89999999999964</v>
      </c>
      <c r="T84" s="133">
        <v>46009</v>
      </c>
      <c r="U84" s="134">
        <v>20.3</v>
      </c>
      <c r="V84" s="134">
        <v>21.64</v>
      </c>
      <c r="W84" s="135">
        <v>995.70000000000016</v>
      </c>
      <c r="X84" s="134">
        <v>1085.9799999999998</v>
      </c>
    </row>
    <row r="85" spans="1:24" ht="14" x14ac:dyDescent="0.3">
      <c r="A85" s="83">
        <v>46010</v>
      </c>
      <c r="B85" s="86">
        <v>21.9</v>
      </c>
      <c r="C85" s="86">
        <v>0</v>
      </c>
      <c r="D85" s="87">
        <v>1195.8000000000006</v>
      </c>
      <c r="E85" s="86">
        <v>755.89999999999964</v>
      </c>
      <c r="T85" s="133">
        <v>46010</v>
      </c>
      <c r="U85" s="134">
        <v>1</v>
      </c>
      <c r="V85" s="134">
        <v>12.68</v>
      </c>
      <c r="W85" s="135">
        <v>996.70000000000016</v>
      </c>
      <c r="X85" s="134">
        <v>1098.6599999999999</v>
      </c>
    </row>
    <row r="86" spans="1:24" ht="14" x14ac:dyDescent="0.3">
      <c r="A86" s="83">
        <v>46011</v>
      </c>
      <c r="B86" s="86">
        <v>21.3</v>
      </c>
      <c r="C86" s="86">
        <v>2.83</v>
      </c>
      <c r="D86" s="87">
        <v>1217.1000000000006</v>
      </c>
      <c r="E86" s="86">
        <v>758.72999999999968</v>
      </c>
      <c r="T86" s="133">
        <v>46011</v>
      </c>
      <c r="U86" s="134">
        <v>1.2</v>
      </c>
      <c r="V86" s="134">
        <v>0</v>
      </c>
      <c r="W86" s="135">
        <v>997.9000000000002</v>
      </c>
      <c r="X86" s="134">
        <v>1098.6599999999999</v>
      </c>
    </row>
    <row r="87" spans="1:24" ht="14" x14ac:dyDescent="0.3">
      <c r="A87" s="83">
        <v>46012</v>
      </c>
      <c r="B87" s="86">
        <v>8.6999999999999993</v>
      </c>
      <c r="C87" s="86">
        <v>0</v>
      </c>
      <c r="D87" s="87">
        <v>1225.8000000000006</v>
      </c>
      <c r="E87" s="86">
        <v>758.72999999999968</v>
      </c>
      <c r="T87" s="133">
        <v>46012</v>
      </c>
      <c r="U87" s="134">
        <v>27.9</v>
      </c>
      <c r="V87" s="134">
        <v>13.34</v>
      </c>
      <c r="W87" s="135">
        <v>1025.8000000000002</v>
      </c>
      <c r="X87" s="134">
        <v>1111.9999999999998</v>
      </c>
    </row>
    <row r="88" spans="1:24" ht="14" x14ac:dyDescent="0.3">
      <c r="A88" s="83">
        <v>46013</v>
      </c>
      <c r="B88" s="86">
        <v>10.199999999999999</v>
      </c>
      <c r="C88" s="86">
        <v>0</v>
      </c>
      <c r="D88" s="87">
        <v>1236.0000000000007</v>
      </c>
      <c r="E88" s="86">
        <v>758.72999999999968</v>
      </c>
      <c r="T88" s="133">
        <v>46013</v>
      </c>
      <c r="U88" s="134">
        <v>7.9</v>
      </c>
      <c r="V88" s="134">
        <v>30.64</v>
      </c>
      <c r="W88" s="135">
        <v>1033.7000000000003</v>
      </c>
      <c r="X88" s="134">
        <v>1142.6399999999999</v>
      </c>
    </row>
    <row r="89" spans="1:24" ht="14" x14ac:dyDescent="0.3">
      <c r="A89" s="83">
        <v>46014</v>
      </c>
      <c r="B89" s="86">
        <v>34.700000000000003</v>
      </c>
      <c r="C89" s="86">
        <v>1.41</v>
      </c>
      <c r="D89" s="87">
        <v>1270.7000000000007</v>
      </c>
      <c r="E89" s="86">
        <v>760.13999999999965</v>
      </c>
      <c r="T89" s="133">
        <v>46014</v>
      </c>
      <c r="U89" s="134">
        <v>1.2</v>
      </c>
      <c r="V89" s="134">
        <v>9.4499999999999993</v>
      </c>
      <c r="W89" s="135">
        <v>1034.9000000000003</v>
      </c>
      <c r="X89" s="134">
        <v>1152.0899999999999</v>
      </c>
    </row>
    <row r="90" spans="1:24" ht="14" x14ac:dyDescent="0.3">
      <c r="A90" s="83">
        <v>46015</v>
      </c>
      <c r="B90" s="86">
        <v>8.1999999999999993</v>
      </c>
      <c r="C90" s="86">
        <v>5.55</v>
      </c>
      <c r="D90" s="87">
        <v>1278.9000000000008</v>
      </c>
      <c r="E90" s="86">
        <v>765.6899999999996</v>
      </c>
      <c r="T90" s="133">
        <v>46015</v>
      </c>
      <c r="U90" s="134">
        <v>26.3</v>
      </c>
      <c r="V90" s="134">
        <v>2.44</v>
      </c>
      <c r="W90" s="135">
        <v>1061.2000000000003</v>
      </c>
      <c r="X90" s="134">
        <v>1154.53</v>
      </c>
    </row>
    <row r="91" spans="1:24" ht="14" x14ac:dyDescent="0.3">
      <c r="A91" s="83">
        <v>46016</v>
      </c>
      <c r="B91" s="86">
        <v>8</v>
      </c>
      <c r="C91" s="86">
        <v>0</v>
      </c>
      <c r="D91" s="87">
        <v>1286.9000000000008</v>
      </c>
      <c r="E91" s="86">
        <v>765.6899999999996</v>
      </c>
      <c r="T91" s="133">
        <v>46016</v>
      </c>
      <c r="U91" s="134">
        <v>38.700000000000003</v>
      </c>
      <c r="V91" s="134">
        <v>2.74</v>
      </c>
      <c r="W91" s="135">
        <v>1099.9000000000003</v>
      </c>
      <c r="X91" s="134">
        <v>1157.27</v>
      </c>
    </row>
    <row r="92" spans="1:24" ht="14" x14ac:dyDescent="0.3">
      <c r="A92" s="83">
        <v>46017</v>
      </c>
      <c r="B92" s="86">
        <v>19.899999999999999</v>
      </c>
      <c r="C92" s="86">
        <v>16.29</v>
      </c>
      <c r="D92" s="87">
        <v>1306.8000000000009</v>
      </c>
      <c r="E92" s="86">
        <v>781.97999999999956</v>
      </c>
      <c r="T92" s="133">
        <v>46017</v>
      </c>
      <c r="U92" s="134">
        <v>6.1</v>
      </c>
      <c r="V92" s="134">
        <v>0</v>
      </c>
      <c r="W92" s="135">
        <v>1106.0000000000002</v>
      </c>
      <c r="X92" s="134">
        <v>1157.27</v>
      </c>
    </row>
    <row r="93" spans="1:24" ht="14" x14ac:dyDescent="0.3">
      <c r="A93" s="83">
        <v>46018</v>
      </c>
      <c r="B93" s="86">
        <v>40.9</v>
      </c>
      <c r="C93" s="86">
        <v>3.16</v>
      </c>
      <c r="D93" s="87">
        <v>1347.700000000001</v>
      </c>
      <c r="E93" s="86">
        <v>785.13999999999953</v>
      </c>
      <c r="T93" s="133">
        <v>46018</v>
      </c>
      <c r="U93" s="134">
        <v>0</v>
      </c>
      <c r="V93" s="134">
        <v>3.6</v>
      </c>
      <c r="W93" s="135">
        <v>1106.0000000000002</v>
      </c>
      <c r="X93" s="134">
        <v>1160.8699999999999</v>
      </c>
    </row>
    <row r="94" spans="1:24" ht="14" x14ac:dyDescent="0.3">
      <c r="A94" s="83">
        <v>46019</v>
      </c>
      <c r="B94" s="86">
        <v>20.3</v>
      </c>
      <c r="C94" s="86">
        <v>21.36</v>
      </c>
      <c r="D94" s="87">
        <v>1368.0000000000009</v>
      </c>
      <c r="E94" s="86">
        <v>806.49999999999955</v>
      </c>
      <c r="T94" s="133">
        <v>46019</v>
      </c>
      <c r="U94" s="134">
        <v>0</v>
      </c>
      <c r="V94" s="134">
        <v>0</v>
      </c>
      <c r="W94" s="135">
        <v>1106.0000000000002</v>
      </c>
      <c r="X94" s="134">
        <v>1160.8699999999999</v>
      </c>
    </row>
    <row r="95" spans="1:24" ht="14" x14ac:dyDescent="0.3">
      <c r="A95" s="83">
        <v>46020</v>
      </c>
      <c r="B95" s="86">
        <v>11.4</v>
      </c>
      <c r="C95" s="86">
        <v>15.51</v>
      </c>
      <c r="D95" s="87">
        <v>1379.400000000001</v>
      </c>
      <c r="E95" s="86">
        <v>822.00999999999954</v>
      </c>
      <c r="T95" s="133">
        <v>46020</v>
      </c>
      <c r="U95" s="134">
        <v>22.7</v>
      </c>
      <c r="V95" s="134">
        <v>8.7899999999999991</v>
      </c>
      <c r="W95" s="135">
        <v>1128.7000000000003</v>
      </c>
      <c r="X95" s="134">
        <v>1169.6599999999999</v>
      </c>
    </row>
    <row r="96" spans="1:24" ht="14" x14ac:dyDescent="0.3">
      <c r="A96" s="83">
        <v>46021</v>
      </c>
      <c r="B96" s="86">
        <v>8.3000000000000007</v>
      </c>
      <c r="C96" s="86">
        <v>29.2</v>
      </c>
      <c r="D96" s="87">
        <v>1387.700000000001</v>
      </c>
      <c r="E96" s="86">
        <v>851.20999999999958</v>
      </c>
      <c r="T96" s="133">
        <v>46021</v>
      </c>
      <c r="U96" s="134">
        <v>34.700000000000003</v>
      </c>
      <c r="V96" s="134">
        <v>2.67</v>
      </c>
      <c r="W96" s="135">
        <v>1163.4000000000003</v>
      </c>
      <c r="X96" s="134">
        <v>1172.33</v>
      </c>
    </row>
    <row r="97" spans="1:24" ht="14" x14ac:dyDescent="0.3">
      <c r="A97" s="83">
        <v>46022</v>
      </c>
      <c r="B97" s="86">
        <v>8.6999999999999993</v>
      </c>
      <c r="C97" s="86">
        <v>26.39</v>
      </c>
      <c r="D97" s="87">
        <v>1396.400000000001</v>
      </c>
      <c r="E97" s="86">
        <v>877.59999999999957</v>
      </c>
      <c r="T97" s="133">
        <v>46022</v>
      </c>
      <c r="U97" s="134">
        <v>37.4</v>
      </c>
      <c r="V97" s="134">
        <v>11</v>
      </c>
      <c r="W97" s="135">
        <v>1200.8000000000004</v>
      </c>
      <c r="X97" s="134">
        <v>1183.33</v>
      </c>
    </row>
    <row r="98" spans="1:24" ht="14" x14ac:dyDescent="0.3">
      <c r="A98" s="83">
        <v>46023</v>
      </c>
      <c r="B98" s="86">
        <v>7.6</v>
      </c>
      <c r="C98" s="86">
        <v>10.97</v>
      </c>
      <c r="D98" s="87">
        <v>1404.0000000000009</v>
      </c>
      <c r="E98" s="86">
        <v>888.5699999999996</v>
      </c>
      <c r="T98" s="133">
        <v>46023</v>
      </c>
      <c r="U98" s="134">
        <v>52.8</v>
      </c>
      <c r="V98" s="134">
        <v>33.71</v>
      </c>
      <c r="W98" s="135">
        <v>1253.6000000000004</v>
      </c>
      <c r="X98" s="134">
        <v>1217.04</v>
      </c>
    </row>
    <row r="99" spans="1:24" ht="14" x14ac:dyDescent="0.3">
      <c r="A99" s="83">
        <v>46024</v>
      </c>
      <c r="B99" s="86">
        <v>29.9</v>
      </c>
      <c r="C99" s="86">
        <v>12.39</v>
      </c>
      <c r="D99" s="87">
        <v>1433.900000000001</v>
      </c>
      <c r="E99" s="86">
        <v>900.95999999999958</v>
      </c>
      <c r="T99" s="133">
        <v>46024</v>
      </c>
      <c r="U99" s="134">
        <v>0</v>
      </c>
      <c r="V99" s="134">
        <v>15.33</v>
      </c>
      <c r="W99" s="135">
        <v>1253.6000000000004</v>
      </c>
      <c r="X99" s="134">
        <v>1232.3699999999999</v>
      </c>
    </row>
    <row r="100" spans="1:24" ht="14" x14ac:dyDescent="0.3">
      <c r="A100" s="83">
        <v>46025</v>
      </c>
      <c r="B100" s="86">
        <v>53.8</v>
      </c>
      <c r="C100" s="86">
        <v>11.34</v>
      </c>
      <c r="D100" s="87">
        <v>1487.700000000001</v>
      </c>
      <c r="E100" s="86">
        <v>912.29999999999961</v>
      </c>
      <c r="T100" s="133">
        <v>46025</v>
      </c>
      <c r="U100" s="134">
        <v>0</v>
      </c>
      <c r="V100" s="134">
        <v>3.76</v>
      </c>
      <c r="W100" s="135">
        <v>1253.6000000000004</v>
      </c>
      <c r="X100" s="134">
        <v>1236.1299999999999</v>
      </c>
    </row>
    <row r="101" spans="1:24" ht="14" x14ac:dyDescent="0.3">
      <c r="A101" s="83">
        <v>46026</v>
      </c>
      <c r="B101" s="86">
        <v>45.5</v>
      </c>
      <c r="C101" s="86">
        <v>51.05</v>
      </c>
      <c r="D101" s="87">
        <v>1533.200000000001</v>
      </c>
      <c r="E101" s="86">
        <v>963.34999999999957</v>
      </c>
      <c r="T101" s="133">
        <v>46026</v>
      </c>
      <c r="U101" s="134">
        <v>0</v>
      </c>
      <c r="V101" s="134">
        <v>0</v>
      </c>
      <c r="W101" s="135">
        <v>1253.6000000000004</v>
      </c>
      <c r="X101" s="134">
        <v>1236.1299999999999</v>
      </c>
    </row>
    <row r="102" spans="1:24" ht="14" x14ac:dyDescent="0.3">
      <c r="A102" s="83">
        <v>46027</v>
      </c>
      <c r="B102" s="86">
        <v>17</v>
      </c>
      <c r="C102" s="86">
        <v>86.26</v>
      </c>
      <c r="D102" s="87">
        <v>1550.200000000001</v>
      </c>
      <c r="E102" s="86">
        <v>1049.6099999999997</v>
      </c>
      <c r="T102" s="133">
        <v>46027</v>
      </c>
      <c r="U102" s="134">
        <v>15.3</v>
      </c>
      <c r="V102" s="134">
        <v>0</v>
      </c>
      <c r="W102" s="135">
        <v>1268.9000000000003</v>
      </c>
      <c r="X102" s="134">
        <v>1236.1299999999999</v>
      </c>
    </row>
    <row r="103" spans="1:24" ht="14" x14ac:dyDescent="0.3">
      <c r="A103" s="83">
        <v>46028</v>
      </c>
      <c r="B103" s="86">
        <v>18</v>
      </c>
      <c r="C103" s="86">
        <v>73.849999999999994</v>
      </c>
      <c r="D103" s="87">
        <v>1568.200000000001</v>
      </c>
      <c r="E103" s="86">
        <v>1123.4599999999996</v>
      </c>
      <c r="T103" s="133">
        <v>46028</v>
      </c>
      <c r="U103" s="134">
        <v>8</v>
      </c>
      <c r="V103" s="134">
        <v>0</v>
      </c>
      <c r="W103" s="135">
        <v>1276.9000000000003</v>
      </c>
      <c r="X103" s="134">
        <v>1236.1299999999999</v>
      </c>
    </row>
    <row r="104" spans="1:24" ht="14" x14ac:dyDescent="0.3">
      <c r="A104" s="83">
        <v>46029</v>
      </c>
      <c r="B104" s="86">
        <v>41.8</v>
      </c>
      <c r="C104" s="86">
        <v>42.41</v>
      </c>
      <c r="D104" s="87">
        <v>1610.0000000000009</v>
      </c>
      <c r="E104" s="86">
        <v>1165.8699999999997</v>
      </c>
      <c r="T104" s="133">
        <v>46029</v>
      </c>
      <c r="U104" s="134">
        <v>0</v>
      </c>
      <c r="V104" s="134">
        <v>0.59</v>
      </c>
      <c r="W104" s="135">
        <v>1276.9000000000003</v>
      </c>
      <c r="X104" s="134">
        <v>1236.7199999999998</v>
      </c>
    </row>
    <row r="105" spans="1:24" ht="14" x14ac:dyDescent="0.3">
      <c r="A105" s="83">
        <v>46030</v>
      </c>
      <c r="B105" s="86">
        <v>100.5</v>
      </c>
      <c r="C105" s="86">
        <v>36.33</v>
      </c>
      <c r="D105" s="87">
        <v>1710.5000000000009</v>
      </c>
      <c r="E105" s="86">
        <v>1202.1999999999996</v>
      </c>
      <c r="T105" s="133">
        <v>46030</v>
      </c>
      <c r="U105" s="134">
        <v>0</v>
      </c>
      <c r="V105" s="134">
        <v>0.22</v>
      </c>
      <c r="W105" s="135">
        <v>1276.9000000000003</v>
      </c>
      <c r="X105" s="134">
        <v>1236.9399999999998</v>
      </c>
    </row>
    <row r="106" spans="1:24" ht="14" x14ac:dyDescent="0.3">
      <c r="A106" s="83">
        <v>46031</v>
      </c>
      <c r="B106" s="86">
        <v>72.400000000000006</v>
      </c>
      <c r="C106" s="86">
        <v>22.34</v>
      </c>
      <c r="D106" s="87">
        <v>1782.900000000001</v>
      </c>
      <c r="E106" s="86">
        <v>1224.5399999999995</v>
      </c>
      <c r="T106" s="133">
        <v>46031</v>
      </c>
      <c r="U106" s="134">
        <v>0</v>
      </c>
      <c r="V106" s="134">
        <v>1.06</v>
      </c>
      <c r="W106" s="135">
        <v>1276.9000000000003</v>
      </c>
      <c r="X106" s="134">
        <v>1237.9999999999998</v>
      </c>
    </row>
    <row r="107" spans="1:24" ht="14" x14ac:dyDescent="0.3">
      <c r="A107" s="83">
        <v>46032</v>
      </c>
      <c r="B107" s="86">
        <v>101.2</v>
      </c>
      <c r="C107" s="86">
        <v>43.15</v>
      </c>
      <c r="D107" s="87">
        <v>1884.100000000001</v>
      </c>
      <c r="E107" s="86">
        <v>1267.6899999999996</v>
      </c>
      <c r="T107" s="133">
        <v>46032</v>
      </c>
      <c r="U107" s="134">
        <v>0</v>
      </c>
      <c r="V107" s="134">
        <v>0</v>
      </c>
      <c r="W107" s="135">
        <v>1276.9000000000003</v>
      </c>
      <c r="X107" s="134">
        <v>1237.9999999999998</v>
      </c>
    </row>
    <row r="108" spans="1:24" ht="14" x14ac:dyDescent="0.3">
      <c r="A108" s="83">
        <v>46033</v>
      </c>
      <c r="B108" s="86">
        <v>87.5</v>
      </c>
      <c r="C108" s="86">
        <v>18.420000000000002</v>
      </c>
      <c r="D108" s="87">
        <v>1971.600000000001</v>
      </c>
      <c r="E108" s="86">
        <v>1286.1099999999997</v>
      </c>
      <c r="T108" s="133">
        <v>46033</v>
      </c>
      <c r="U108" s="134">
        <v>0</v>
      </c>
      <c r="V108" s="134">
        <v>5.59</v>
      </c>
      <c r="W108" s="135">
        <v>1276.9000000000003</v>
      </c>
      <c r="X108" s="134">
        <v>1243.5899999999997</v>
      </c>
    </row>
    <row r="109" spans="1:24" ht="14" x14ac:dyDescent="0.3">
      <c r="A109" s="83">
        <v>46034</v>
      </c>
      <c r="B109" s="86">
        <v>49.6</v>
      </c>
      <c r="C109" s="86">
        <v>11.8</v>
      </c>
      <c r="D109" s="87">
        <v>2021.200000000001</v>
      </c>
      <c r="E109" s="86">
        <v>1297.9099999999996</v>
      </c>
      <c r="T109" s="133">
        <v>46034</v>
      </c>
      <c r="U109" s="134">
        <v>0</v>
      </c>
      <c r="V109" s="134">
        <v>17.809999999999999</v>
      </c>
      <c r="W109" s="135">
        <v>1276.9000000000003</v>
      </c>
      <c r="X109" s="134">
        <v>1261.3999999999996</v>
      </c>
    </row>
    <row r="110" spans="1:24" ht="14" x14ac:dyDescent="0.3">
      <c r="A110" s="83">
        <v>46035</v>
      </c>
      <c r="B110" s="86">
        <v>36.9</v>
      </c>
      <c r="C110" s="86">
        <v>12.31</v>
      </c>
      <c r="D110" s="87">
        <v>2058.1000000000008</v>
      </c>
      <c r="E110" s="86">
        <v>1310.2199999999996</v>
      </c>
      <c r="T110" s="133">
        <v>46035</v>
      </c>
      <c r="U110" s="134">
        <v>4.0999999999999996</v>
      </c>
      <c r="V110" s="134">
        <v>5.22</v>
      </c>
      <c r="W110" s="135">
        <v>1281.0000000000002</v>
      </c>
      <c r="X110" s="134">
        <v>1266.6199999999997</v>
      </c>
    </row>
    <row r="111" spans="1:24" ht="14" x14ac:dyDescent="0.3">
      <c r="A111" s="83">
        <v>46036</v>
      </c>
      <c r="B111" s="86">
        <v>38.5</v>
      </c>
      <c r="C111" s="86">
        <v>25.42</v>
      </c>
      <c r="D111" s="87">
        <v>2096.6000000000008</v>
      </c>
      <c r="E111" s="86">
        <v>1335.6399999999996</v>
      </c>
      <c r="T111" s="133">
        <v>46036</v>
      </c>
      <c r="U111" s="134">
        <v>4.4000000000000004</v>
      </c>
      <c r="V111" s="134">
        <v>0</v>
      </c>
      <c r="W111" s="135">
        <v>1285.4000000000003</v>
      </c>
      <c r="X111" s="134">
        <v>1266.6199999999997</v>
      </c>
    </row>
    <row r="112" spans="1:24" ht="14" x14ac:dyDescent="0.3">
      <c r="A112" s="83">
        <v>46037</v>
      </c>
      <c r="B112" s="86">
        <v>29.1</v>
      </c>
      <c r="C112" s="86">
        <v>12.91</v>
      </c>
      <c r="D112" s="87">
        <v>2125.7000000000007</v>
      </c>
      <c r="E112" s="86">
        <v>1348.5499999999997</v>
      </c>
      <c r="T112" s="133">
        <v>46037</v>
      </c>
      <c r="U112" s="134">
        <v>5.2</v>
      </c>
      <c r="V112" s="134">
        <v>5.8</v>
      </c>
      <c r="W112" s="135">
        <v>1290.6000000000004</v>
      </c>
      <c r="X112" s="134">
        <v>1272.4199999999996</v>
      </c>
    </row>
    <row r="113" spans="1:24" ht="14" x14ac:dyDescent="0.3">
      <c r="A113" s="83">
        <v>46038</v>
      </c>
      <c r="B113" s="86">
        <v>34.200000000000003</v>
      </c>
      <c r="C113" s="86">
        <v>17.13</v>
      </c>
      <c r="D113" s="87">
        <v>2159.9000000000005</v>
      </c>
      <c r="E113" s="86">
        <v>1365.6799999999998</v>
      </c>
      <c r="T113" s="133">
        <v>46038</v>
      </c>
      <c r="U113" s="134">
        <v>1.1000000000000001</v>
      </c>
      <c r="V113" s="134">
        <v>8.0399999999999991</v>
      </c>
      <c r="W113" s="135">
        <v>1291.7000000000003</v>
      </c>
      <c r="X113" s="134">
        <v>1280.4599999999996</v>
      </c>
    </row>
    <row r="114" spans="1:24" ht="14" x14ac:dyDescent="0.3">
      <c r="A114" s="83">
        <v>46039</v>
      </c>
      <c r="B114" s="86">
        <v>50.1</v>
      </c>
      <c r="C114" s="86">
        <v>5.36</v>
      </c>
      <c r="D114" s="87">
        <v>2210.0000000000005</v>
      </c>
      <c r="E114" s="86">
        <v>1371.0399999999997</v>
      </c>
      <c r="T114" s="133">
        <v>46039</v>
      </c>
      <c r="U114" s="134">
        <v>0</v>
      </c>
      <c r="V114" s="134">
        <v>8.42</v>
      </c>
      <c r="W114" s="135">
        <v>1291.7000000000003</v>
      </c>
      <c r="X114" s="134">
        <v>1288.8799999999997</v>
      </c>
    </row>
    <row r="115" spans="1:24" ht="14" x14ac:dyDescent="0.3">
      <c r="A115" s="83">
        <v>46040</v>
      </c>
      <c r="B115" s="86">
        <v>44.2</v>
      </c>
      <c r="C115" s="86">
        <v>5.27</v>
      </c>
      <c r="D115" s="87">
        <v>2254.2000000000003</v>
      </c>
      <c r="E115" s="86">
        <v>1376.3099999999997</v>
      </c>
      <c r="T115" s="133">
        <v>46040</v>
      </c>
      <c r="U115" s="134">
        <v>6.8</v>
      </c>
      <c r="V115" s="134">
        <v>6.88</v>
      </c>
      <c r="W115" s="135">
        <v>1298.5000000000002</v>
      </c>
      <c r="X115" s="134">
        <v>1295.7599999999998</v>
      </c>
    </row>
    <row r="116" spans="1:24" ht="14" x14ac:dyDescent="0.3">
      <c r="A116" s="83">
        <v>46041</v>
      </c>
      <c r="B116" s="86">
        <v>65.599999999999994</v>
      </c>
      <c r="C116" s="86">
        <v>10.130000000000001</v>
      </c>
      <c r="D116" s="87">
        <v>2319.8000000000002</v>
      </c>
      <c r="E116" s="86">
        <v>1386.4399999999998</v>
      </c>
      <c r="T116" s="133">
        <v>46041</v>
      </c>
      <c r="U116" s="134">
        <v>0</v>
      </c>
      <c r="V116" s="134">
        <v>10.28</v>
      </c>
      <c r="W116" s="135">
        <v>1298.5000000000002</v>
      </c>
      <c r="X116" s="134">
        <v>1306.0399999999997</v>
      </c>
    </row>
    <row r="117" spans="1:24" ht="14" x14ac:dyDescent="0.3">
      <c r="A117" s="83">
        <v>46042</v>
      </c>
      <c r="B117" s="86">
        <v>57.8</v>
      </c>
      <c r="C117" s="86">
        <v>6.38</v>
      </c>
      <c r="D117" s="87">
        <v>2377.6000000000004</v>
      </c>
      <c r="E117" s="86">
        <v>1392.82</v>
      </c>
      <c r="T117" s="133">
        <v>46042</v>
      </c>
      <c r="U117" s="134">
        <v>0</v>
      </c>
      <c r="V117" s="134">
        <v>19.48</v>
      </c>
      <c r="W117" s="135">
        <v>1298.5000000000002</v>
      </c>
      <c r="X117" s="134">
        <v>1325.5199999999998</v>
      </c>
    </row>
    <row r="118" spans="1:24" ht="14" x14ac:dyDescent="0.3">
      <c r="A118" s="83">
        <v>46043</v>
      </c>
      <c r="B118" s="86">
        <v>45.3</v>
      </c>
      <c r="C118" s="86">
        <v>4.5</v>
      </c>
      <c r="D118" s="87">
        <v>2422.9000000000005</v>
      </c>
      <c r="E118" s="86">
        <v>1397.32</v>
      </c>
      <c r="T118" s="133">
        <v>46043</v>
      </c>
      <c r="U118" s="134">
        <v>1.8</v>
      </c>
      <c r="V118" s="134">
        <v>20.43</v>
      </c>
      <c r="W118" s="135">
        <v>1300.3000000000002</v>
      </c>
      <c r="X118" s="134">
        <v>1345.9499999999998</v>
      </c>
    </row>
    <row r="119" spans="1:24" ht="14" x14ac:dyDescent="0.3">
      <c r="A119" s="83">
        <v>46044</v>
      </c>
      <c r="B119" s="86">
        <v>48.7</v>
      </c>
      <c r="C119" s="86">
        <v>5.8</v>
      </c>
      <c r="D119" s="87">
        <v>2471.6000000000004</v>
      </c>
      <c r="E119" s="86">
        <v>1403.12</v>
      </c>
      <c r="T119" s="133">
        <v>46044</v>
      </c>
      <c r="U119" s="134">
        <v>0</v>
      </c>
      <c r="V119" s="134">
        <v>20.09</v>
      </c>
      <c r="W119" s="135">
        <v>1300.3000000000002</v>
      </c>
      <c r="X119" s="134">
        <v>1366.0399999999997</v>
      </c>
    </row>
    <row r="120" spans="1:24" ht="14" x14ac:dyDescent="0.3">
      <c r="A120" s="83">
        <v>46045</v>
      </c>
      <c r="B120" s="86">
        <v>15.5</v>
      </c>
      <c r="C120" s="86">
        <v>5.76</v>
      </c>
      <c r="D120" s="87">
        <v>2487.1000000000004</v>
      </c>
      <c r="E120" s="86">
        <v>1408.8799999999999</v>
      </c>
      <c r="T120" s="133">
        <v>46045</v>
      </c>
      <c r="U120" s="134">
        <v>0</v>
      </c>
      <c r="V120" s="134">
        <v>27.18</v>
      </c>
      <c r="W120" s="135">
        <v>1300.3000000000002</v>
      </c>
      <c r="X120" s="134">
        <v>1393.2199999999998</v>
      </c>
    </row>
    <row r="121" spans="1:24" ht="14" x14ac:dyDescent="0.3">
      <c r="A121" s="83">
        <v>46046</v>
      </c>
      <c r="B121" s="86">
        <v>11</v>
      </c>
      <c r="C121" s="86">
        <v>5.51</v>
      </c>
      <c r="D121" s="87">
        <v>2498.1000000000004</v>
      </c>
      <c r="E121" s="86">
        <v>1414.3899999999999</v>
      </c>
      <c r="T121" s="133">
        <v>46046</v>
      </c>
      <c r="U121" s="134">
        <v>19.5</v>
      </c>
      <c r="V121" s="134">
        <v>33.979999999999997</v>
      </c>
      <c r="W121" s="135">
        <v>1319.8000000000002</v>
      </c>
      <c r="X121" s="134">
        <v>1427.1999999999998</v>
      </c>
    </row>
    <row r="122" spans="1:24" ht="14" x14ac:dyDescent="0.3">
      <c r="A122" s="83">
        <v>46047</v>
      </c>
      <c r="B122" s="86">
        <v>11.3</v>
      </c>
      <c r="C122" s="86">
        <v>9.5500000000000007</v>
      </c>
      <c r="D122" s="87">
        <v>2509.4000000000005</v>
      </c>
      <c r="E122" s="86">
        <v>1423.9399999999998</v>
      </c>
      <c r="T122" s="133">
        <v>46047</v>
      </c>
      <c r="U122" s="134">
        <v>31.3</v>
      </c>
      <c r="V122" s="134">
        <v>9.23</v>
      </c>
      <c r="W122" s="135">
        <v>1351.1000000000001</v>
      </c>
      <c r="X122" s="134">
        <v>1436.4299999999998</v>
      </c>
    </row>
    <row r="123" spans="1:24" ht="14" x14ac:dyDescent="0.3">
      <c r="A123" s="83">
        <v>46048</v>
      </c>
      <c r="B123" s="86">
        <v>11.5</v>
      </c>
      <c r="C123" s="86">
        <v>25.85</v>
      </c>
      <c r="D123" s="87">
        <v>2520.9000000000005</v>
      </c>
      <c r="E123" s="86">
        <v>1449.7899999999997</v>
      </c>
      <c r="T123" s="133">
        <v>46048</v>
      </c>
      <c r="U123" s="134">
        <v>23.2</v>
      </c>
      <c r="V123" s="134">
        <v>0</v>
      </c>
      <c r="W123" s="135">
        <v>1374.3000000000002</v>
      </c>
      <c r="X123" s="134">
        <v>1436.4299999999998</v>
      </c>
    </row>
    <row r="124" spans="1:24" ht="14" x14ac:dyDescent="0.3">
      <c r="A124" s="83">
        <v>46049</v>
      </c>
      <c r="B124" s="86">
        <v>11.9</v>
      </c>
      <c r="C124" s="86">
        <v>25.5</v>
      </c>
      <c r="D124" s="87">
        <v>2532.8000000000006</v>
      </c>
      <c r="E124" s="86">
        <v>1475.2899999999997</v>
      </c>
      <c r="T124" s="133">
        <v>46049</v>
      </c>
      <c r="U124" s="134">
        <v>10.199999999999999</v>
      </c>
      <c r="V124" s="134">
        <v>0</v>
      </c>
      <c r="W124" s="135">
        <v>1384.5000000000002</v>
      </c>
      <c r="X124" s="134">
        <v>1436.4299999999998</v>
      </c>
    </row>
    <row r="125" spans="1:24" ht="14" x14ac:dyDescent="0.3">
      <c r="A125" s="83">
        <v>46050</v>
      </c>
      <c r="B125" s="86">
        <v>13.1</v>
      </c>
      <c r="C125" s="86">
        <v>43.49</v>
      </c>
      <c r="D125" s="87">
        <v>2545.9000000000005</v>
      </c>
      <c r="E125" s="86">
        <v>1518.7799999999997</v>
      </c>
      <c r="T125" s="133">
        <v>46050</v>
      </c>
      <c r="U125" s="134">
        <v>6.1</v>
      </c>
      <c r="V125" s="134">
        <v>0</v>
      </c>
      <c r="W125" s="135">
        <v>1390.6000000000001</v>
      </c>
      <c r="X125" s="134">
        <v>1436.4299999999998</v>
      </c>
    </row>
    <row r="126" spans="1:24" ht="14" x14ac:dyDescent="0.3">
      <c r="A126" s="83">
        <v>46051</v>
      </c>
      <c r="B126" s="86">
        <v>17.3</v>
      </c>
      <c r="C126" s="86">
        <v>35.909999999999997</v>
      </c>
      <c r="D126" s="87">
        <v>2563.2000000000007</v>
      </c>
      <c r="E126" s="86">
        <v>1554.6899999999998</v>
      </c>
      <c r="T126" s="133">
        <v>46051</v>
      </c>
      <c r="U126" s="134">
        <v>4.2</v>
      </c>
      <c r="V126" s="134">
        <v>0</v>
      </c>
      <c r="W126" s="135">
        <v>1394.8000000000002</v>
      </c>
      <c r="X126" s="134">
        <v>1436.4299999999998</v>
      </c>
    </row>
    <row r="127" spans="1:24" ht="14" x14ac:dyDescent="0.3">
      <c r="A127" s="83">
        <v>46052</v>
      </c>
      <c r="B127" s="86">
        <v>17.399999999999999</v>
      </c>
      <c r="C127" s="86">
        <v>17.350000000000001</v>
      </c>
      <c r="D127" s="87">
        <v>2580.6000000000008</v>
      </c>
      <c r="E127" s="86">
        <v>1572.0399999999997</v>
      </c>
      <c r="T127" s="133">
        <v>46052</v>
      </c>
      <c r="U127" s="134">
        <v>0</v>
      </c>
      <c r="V127" s="134">
        <v>0</v>
      </c>
      <c r="W127" s="135">
        <v>1394.8000000000002</v>
      </c>
      <c r="X127" s="134">
        <v>1436.4299999999998</v>
      </c>
    </row>
    <row r="128" spans="1:24" ht="14" x14ac:dyDescent="0.3">
      <c r="A128" s="83">
        <v>46053</v>
      </c>
      <c r="B128" s="86">
        <v>26.3</v>
      </c>
      <c r="C128" s="86">
        <v>6.93</v>
      </c>
      <c r="D128" s="87">
        <v>2606.900000000001</v>
      </c>
      <c r="E128" s="86">
        <v>1578.9699999999998</v>
      </c>
      <c r="T128" s="133">
        <v>46053</v>
      </c>
      <c r="U128" s="134">
        <v>0</v>
      </c>
      <c r="V128" s="134">
        <v>17.96</v>
      </c>
      <c r="W128" s="135">
        <v>1394.8000000000002</v>
      </c>
      <c r="X128" s="134">
        <v>1454.3899999999999</v>
      </c>
    </row>
    <row r="129" spans="1:24" ht="14" x14ac:dyDescent="0.3">
      <c r="A129" s="83">
        <v>46054</v>
      </c>
      <c r="B129" s="86">
        <v>7.5</v>
      </c>
      <c r="C129" s="86">
        <v>4.57</v>
      </c>
      <c r="D129" s="87">
        <v>2614.400000000001</v>
      </c>
      <c r="E129" s="86">
        <v>1583.5399999999997</v>
      </c>
      <c r="T129" s="133">
        <v>46054</v>
      </c>
      <c r="U129" s="134">
        <v>18.399999999999999</v>
      </c>
      <c r="V129" s="134">
        <v>15.66</v>
      </c>
      <c r="W129" s="135">
        <v>1413.2000000000003</v>
      </c>
      <c r="X129" s="134">
        <v>1470.05</v>
      </c>
    </row>
    <row r="130" spans="1:24" ht="14" x14ac:dyDescent="0.3">
      <c r="A130" s="83">
        <v>46055</v>
      </c>
      <c r="B130" s="86">
        <v>8.1</v>
      </c>
      <c r="C130" s="86">
        <v>6.24</v>
      </c>
      <c r="D130" s="87">
        <v>2622.5000000000009</v>
      </c>
      <c r="E130" s="86">
        <v>1589.7799999999997</v>
      </c>
      <c r="T130" s="133">
        <v>46055</v>
      </c>
      <c r="U130" s="134">
        <v>14.6</v>
      </c>
      <c r="V130" s="134">
        <v>21.33</v>
      </c>
      <c r="W130" s="135">
        <v>1427.8000000000002</v>
      </c>
      <c r="X130" s="134">
        <v>1491.3799999999999</v>
      </c>
    </row>
    <row r="131" spans="1:24" ht="14" x14ac:dyDescent="0.3">
      <c r="A131" s="83">
        <v>46056</v>
      </c>
      <c r="B131" s="86">
        <v>8.1999999999999993</v>
      </c>
      <c r="C131" s="86">
        <v>31.38</v>
      </c>
      <c r="D131" s="87">
        <v>2630.7000000000007</v>
      </c>
      <c r="E131" s="86">
        <v>1621.1599999999999</v>
      </c>
      <c r="T131" s="133">
        <v>46056</v>
      </c>
      <c r="U131" s="134">
        <v>25.3</v>
      </c>
      <c r="V131" s="134">
        <v>0</v>
      </c>
      <c r="W131" s="135">
        <v>1453.1000000000001</v>
      </c>
      <c r="X131" s="134">
        <v>1491.3799999999999</v>
      </c>
    </row>
    <row r="132" spans="1:24" ht="14" x14ac:dyDescent="0.3">
      <c r="A132" s="83">
        <v>46057</v>
      </c>
      <c r="B132" s="86">
        <v>11.1</v>
      </c>
      <c r="C132" s="86">
        <v>24.23</v>
      </c>
      <c r="D132" s="87">
        <v>2641.8000000000006</v>
      </c>
      <c r="E132" s="86">
        <v>1645.3899999999999</v>
      </c>
      <c r="T132" s="133">
        <v>46057</v>
      </c>
      <c r="U132" s="134">
        <v>31.5</v>
      </c>
      <c r="V132" s="134">
        <v>0</v>
      </c>
      <c r="W132" s="135">
        <v>1484.6000000000001</v>
      </c>
      <c r="X132" s="134">
        <v>1491.3799999999999</v>
      </c>
    </row>
    <row r="133" spans="1:24" ht="14" x14ac:dyDescent="0.3">
      <c r="A133" s="83">
        <v>46058</v>
      </c>
      <c r="B133" s="86">
        <v>11.9</v>
      </c>
      <c r="C133" s="86">
        <v>21.91</v>
      </c>
      <c r="D133" s="87">
        <v>2653.7000000000007</v>
      </c>
      <c r="E133" s="86">
        <v>1667.3</v>
      </c>
      <c r="T133" s="133">
        <v>46058</v>
      </c>
      <c r="U133" s="134">
        <v>4.5</v>
      </c>
      <c r="V133" s="134">
        <v>0</v>
      </c>
      <c r="W133" s="135">
        <v>1489.1000000000001</v>
      </c>
      <c r="X133" s="134">
        <v>1491.3799999999999</v>
      </c>
    </row>
    <row r="134" spans="1:24" ht="14" x14ac:dyDescent="0.3">
      <c r="A134" s="83">
        <v>46059</v>
      </c>
      <c r="B134" s="86">
        <v>10.199999999999999</v>
      </c>
      <c r="C134" s="86">
        <v>33.69</v>
      </c>
      <c r="D134" s="87">
        <v>2663.9000000000005</v>
      </c>
      <c r="E134" s="86">
        <v>1700.99</v>
      </c>
      <c r="T134" s="133">
        <v>46059</v>
      </c>
      <c r="U134" s="134">
        <v>1.1000000000000001</v>
      </c>
      <c r="V134" s="134">
        <v>0</v>
      </c>
      <c r="W134" s="135">
        <v>1490.2</v>
      </c>
      <c r="X134" s="134">
        <v>1491.3799999999999</v>
      </c>
    </row>
    <row r="135" spans="1:24" ht="14" x14ac:dyDescent="0.3">
      <c r="A135" s="83">
        <v>46060</v>
      </c>
      <c r="B135" s="86">
        <v>10.8</v>
      </c>
      <c r="C135" s="86">
        <v>5.07</v>
      </c>
      <c r="D135" s="87">
        <v>2674.7000000000007</v>
      </c>
      <c r="E135" s="86">
        <v>1706.06</v>
      </c>
      <c r="T135" s="133">
        <v>46060</v>
      </c>
      <c r="U135" s="134">
        <v>17.600000000000001</v>
      </c>
      <c r="V135" s="134">
        <v>11.6</v>
      </c>
      <c r="W135" s="135">
        <v>1507.8</v>
      </c>
      <c r="X135" s="134">
        <v>1502.9799999999998</v>
      </c>
    </row>
    <row r="136" spans="1:24" ht="14" x14ac:dyDescent="0.3">
      <c r="A136" s="83">
        <v>46061</v>
      </c>
      <c r="B136" s="86">
        <v>19.399999999999999</v>
      </c>
      <c r="C136" s="86">
        <v>2.63</v>
      </c>
      <c r="D136" s="87">
        <v>2694.1000000000008</v>
      </c>
      <c r="E136" s="86">
        <v>1708.69</v>
      </c>
      <c r="T136" s="133">
        <v>46061</v>
      </c>
      <c r="U136" s="134">
        <v>2.7</v>
      </c>
      <c r="V136" s="134">
        <v>12.47</v>
      </c>
      <c r="W136" s="135">
        <v>1510.5</v>
      </c>
      <c r="X136" s="134">
        <v>1515.4499999999998</v>
      </c>
    </row>
    <row r="137" spans="1:24" ht="14" x14ac:dyDescent="0.3">
      <c r="A137" s="83">
        <v>46062</v>
      </c>
      <c r="B137" s="86">
        <v>8.6</v>
      </c>
      <c r="C137" s="86">
        <v>26.58</v>
      </c>
      <c r="D137" s="87">
        <v>2702.7000000000007</v>
      </c>
      <c r="E137" s="86">
        <v>1735.27</v>
      </c>
      <c r="T137" s="133">
        <v>46062</v>
      </c>
      <c r="U137" s="134">
        <v>22.8</v>
      </c>
      <c r="V137" s="134">
        <v>0</v>
      </c>
      <c r="W137" s="135">
        <v>1533.3</v>
      </c>
      <c r="X137" s="134">
        <v>1515.4499999999998</v>
      </c>
    </row>
    <row r="138" spans="1:24" ht="14" x14ac:dyDescent="0.3">
      <c r="A138" s="83">
        <v>46063</v>
      </c>
      <c r="B138" s="86">
        <v>16.899999999999999</v>
      </c>
      <c r="C138" s="86">
        <v>15.52</v>
      </c>
      <c r="D138" s="87">
        <v>2719.6000000000008</v>
      </c>
      <c r="E138" s="86">
        <v>1750.79</v>
      </c>
      <c r="T138" s="133">
        <v>46063</v>
      </c>
      <c r="U138" s="134">
        <v>2.2000000000000002</v>
      </c>
      <c r="V138" s="134">
        <v>0</v>
      </c>
      <c r="W138" s="135">
        <v>1535.5</v>
      </c>
      <c r="X138" s="134">
        <v>1515.4499999999998</v>
      </c>
    </row>
    <row r="139" spans="1:24" ht="14" x14ac:dyDescent="0.3">
      <c r="A139" s="83">
        <v>46064</v>
      </c>
      <c r="B139" s="86">
        <v>26.5</v>
      </c>
      <c r="C139" s="86">
        <v>13.13</v>
      </c>
      <c r="D139" s="87">
        <v>2746.1000000000008</v>
      </c>
      <c r="E139" s="86">
        <v>1763.92</v>
      </c>
      <c r="T139" s="133">
        <v>46064</v>
      </c>
      <c r="U139" s="134">
        <v>0</v>
      </c>
      <c r="V139" s="134">
        <v>0</v>
      </c>
      <c r="W139" s="135">
        <v>1535.5</v>
      </c>
      <c r="X139" s="134">
        <v>1515.4499999999998</v>
      </c>
    </row>
    <row r="140" spans="1:24" ht="14" x14ac:dyDescent="0.3">
      <c r="A140" s="83">
        <v>46065</v>
      </c>
      <c r="B140" s="86">
        <v>29.1</v>
      </c>
      <c r="C140" s="86">
        <v>18.489999999999998</v>
      </c>
      <c r="D140" s="87">
        <v>2775.2000000000007</v>
      </c>
      <c r="E140" s="86">
        <v>1782.41</v>
      </c>
      <c r="T140" s="133">
        <v>46065</v>
      </c>
      <c r="U140" s="134">
        <v>0</v>
      </c>
      <c r="V140" s="134">
        <v>1.94</v>
      </c>
      <c r="W140" s="135">
        <v>1535.5</v>
      </c>
      <c r="X140" s="134">
        <v>1517.3899999999999</v>
      </c>
    </row>
    <row r="141" spans="1:24" ht="14" x14ac:dyDescent="0.3">
      <c r="A141" s="83">
        <v>46066</v>
      </c>
      <c r="B141" s="86">
        <v>58.3</v>
      </c>
      <c r="C141" s="86">
        <v>52.13</v>
      </c>
      <c r="D141" s="87">
        <v>2833.5000000000009</v>
      </c>
      <c r="E141" s="86">
        <v>1834.5400000000002</v>
      </c>
      <c r="T141" s="133">
        <v>46066</v>
      </c>
      <c r="U141" s="134">
        <v>0</v>
      </c>
      <c r="V141" s="134">
        <v>0</v>
      </c>
      <c r="W141" s="135">
        <v>1535.5</v>
      </c>
      <c r="X141" s="134">
        <v>1517.3899999999999</v>
      </c>
    </row>
    <row r="142" spans="1:24" ht="14" x14ac:dyDescent="0.3">
      <c r="A142" s="83">
        <v>46067</v>
      </c>
      <c r="B142" s="86">
        <v>48.4</v>
      </c>
      <c r="C142" s="86">
        <v>40.880000000000003</v>
      </c>
      <c r="D142" s="87">
        <v>2881.900000000001</v>
      </c>
      <c r="E142" s="86">
        <v>1875.4200000000003</v>
      </c>
      <c r="T142" s="133">
        <v>46067</v>
      </c>
      <c r="U142" s="134">
        <v>0</v>
      </c>
      <c r="V142" s="134">
        <v>0</v>
      </c>
      <c r="W142" s="135">
        <v>1535.5</v>
      </c>
      <c r="X142" s="134">
        <v>1517.3899999999999</v>
      </c>
    </row>
    <row r="143" spans="1:24" ht="14" x14ac:dyDescent="0.3">
      <c r="A143" s="83">
        <v>46068</v>
      </c>
      <c r="B143" s="86">
        <v>36.6</v>
      </c>
      <c r="C143" s="86">
        <v>5.59</v>
      </c>
      <c r="D143" s="87">
        <v>2918.5000000000009</v>
      </c>
      <c r="E143" s="86">
        <v>1881.0100000000002</v>
      </c>
      <c r="T143" s="133">
        <v>46068</v>
      </c>
      <c r="U143" s="134">
        <v>0</v>
      </c>
      <c r="V143" s="134">
        <v>2.39</v>
      </c>
      <c r="W143" s="135">
        <v>1535.5</v>
      </c>
      <c r="X143" s="134">
        <v>1519.78</v>
      </c>
    </row>
    <row r="144" spans="1:24" ht="14" x14ac:dyDescent="0.3">
      <c r="A144" s="83">
        <v>46069</v>
      </c>
      <c r="B144" s="86">
        <v>16.5</v>
      </c>
      <c r="C144" s="86">
        <v>24.19</v>
      </c>
      <c r="D144" s="87">
        <v>2935.0000000000009</v>
      </c>
      <c r="E144" s="86">
        <v>1905.2000000000003</v>
      </c>
      <c r="T144" s="133">
        <v>46069</v>
      </c>
      <c r="U144" s="134">
        <v>0</v>
      </c>
      <c r="V144" s="134">
        <v>0</v>
      </c>
      <c r="W144" s="135">
        <v>1535.5</v>
      </c>
      <c r="X144" s="134">
        <v>1519.78</v>
      </c>
    </row>
    <row r="145" spans="1:24" ht="14" x14ac:dyDescent="0.3">
      <c r="A145" s="83">
        <v>46070</v>
      </c>
      <c r="B145" s="86">
        <v>56.3</v>
      </c>
      <c r="C145" s="86">
        <v>72.66</v>
      </c>
      <c r="D145" s="87">
        <v>2991.3000000000011</v>
      </c>
      <c r="E145" s="86">
        <v>1977.8600000000004</v>
      </c>
      <c r="T145" s="133">
        <v>46070</v>
      </c>
      <c r="U145" s="134">
        <v>0</v>
      </c>
      <c r="V145" s="134">
        <v>0</v>
      </c>
      <c r="W145" s="135">
        <v>1535.5</v>
      </c>
      <c r="X145" s="134">
        <v>1519.78</v>
      </c>
    </row>
    <row r="146" spans="1:24" ht="14" x14ac:dyDescent="0.3">
      <c r="A146" s="83">
        <v>46071</v>
      </c>
      <c r="B146" s="86">
        <v>27.4</v>
      </c>
      <c r="C146" s="86">
        <v>34.33</v>
      </c>
      <c r="D146" s="87">
        <v>3018.7000000000012</v>
      </c>
      <c r="E146" s="86">
        <v>2012.1900000000003</v>
      </c>
      <c r="T146" s="133">
        <v>46071</v>
      </c>
      <c r="U146" s="134">
        <v>0</v>
      </c>
      <c r="V146" s="134">
        <v>0</v>
      </c>
      <c r="W146" s="135">
        <v>1535.5</v>
      </c>
      <c r="X146" s="134">
        <v>1519.78</v>
      </c>
    </row>
    <row r="147" spans="1:24" ht="14" x14ac:dyDescent="0.3">
      <c r="A147" s="83">
        <v>46072</v>
      </c>
      <c r="B147" s="86">
        <v>32</v>
      </c>
      <c r="C147" s="86">
        <v>54.43</v>
      </c>
      <c r="D147" s="87">
        <v>3050.7000000000012</v>
      </c>
      <c r="E147" s="86">
        <v>2066.6200000000003</v>
      </c>
      <c r="T147" s="133">
        <v>46072</v>
      </c>
      <c r="U147" s="134">
        <v>0</v>
      </c>
      <c r="V147" s="134">
        <v>0</v>
      </c>
      <c r="W147" s="135">
        <v>1535.5</v>
      </c>
      <c r="X147" s="134">
        <v>1519.78</v>
      </c>
    </row>
    <row r="148" spans="1:24" ht="14" x14ac:dyDescent="0.3">
      <c r="A148" s="83">
        <v>46073</v>
      </c>
      <c r="B148" s="86">
        <v>3.6</v>
      </c>
      <c r="C148" s="86">
        <v>15.04</v>
      </c>
      <c r="D148" s="87">
        <v>3054.3000000000011</v>
      </c>
      <c r="E148" s="86">
        <v>2081.6600000000003</v>
      </c>
      <c r="T148" s="133">
        <v>46073</v>
      </c>
      <c r="U148" s="134">
        <v>29</v>
      </c>
      <c r="V148" s="134">
        <v>0</v>
      </c>
      <c r="W148" s="135">
        <v>1564.5</v>
      </c>
      <c r="X148" s="134">
        <v>1519.78</v>
      </c>
    </row>
    <row r="149" spans="1:24" ht="14" x14ac:dyDescent="0.3">
      <c r="A149" s="83">
        <v>46074</v>
      </c>
      <c r="B149" s="86">
        <v>5</v>
      </c>
      <c r="C149" s="86">
        <v>0</v>
      </c>
      <c r="D149" s="87">
        <v>3059.3000000000011</v>
      </c>
      <c r="E149" s="86">
        <v>2081.6600000000003</v>
      </c>
      <c r="T149" s="133">
        <v>46074</v>
      </c>
      <c r="U149" s="134">
        <v>66</v>
      </c>
      <c r="V149" s="134">
        <v>16.48</v>
      </c>
      <c r="W149" s="135">
        <v>1630.5</v>
      </c>
      <c r="X149" s="134">
        <v>1536.26</v>
      </c>
    </row>
    <row r="150" spans="1:24" ht="14" x14ac:dyDescent="0.3">
      <c r="A150" s="83">
        <v>46075</v>
      </c>
      <c r="B150" s="86">
        <v>4.9000000000000004</v>
      </c>
      <c r="C150" s="86">
        <v>0</v>
      </c>
      <c r="D150" s="87">
        <v>3064.2000000000012</v>
      </c>
      <c r="E150" s="86">
        <v>2081.6600000000003</v>
      </c>
      <c r="T150" s="133">
        <v>46075</v>
      </c>
      <c r="U150" s="134">
        <v>48.3</v>
      </c>
      <c r="V150" s="134">
        <v>34.82</v>
      </c>
      <c r="W150" s="135">
        <v>1678.8</v>
      </c>
      <c r="X150" s="134">
        <v>1571.08</v>
      </c>
    </row>
    <row r="151" spans="1:24" ht="14" x14ac:dyDescent="0.3">
      <c r="A151" s="83">
        <v>46076</v>
      </c>
      <c r="B151" s="86">
        <v>4.9000000000000004</v>
      </c>
      <c r="C151" s="86">
        <v>0.44</v>
      </c>
      <c r="D151" s="87">
        <v>3069.1000000000013</v>
      </c>
      <c r="E151" s="86">
        <v>2082.1000000000004</v>
      </c>
      <c r="T151" s="133">
        <v>46076</v>
      </c>
      <c r="U151" s="134">
        <v>44</v>
      </c>
      <c r="V151" s="134">
        <v>8.5299999999999994</v>
      </c>
      <c r="W151" s="135">
        <v>1722.8</v>
      </c>
      <c r="X151" s="134">
        <v>1579.61</v>
      </c>
    </row>
    <row r="152" spans="1:24" ht="14" x14ac:dyDescent="0.3">
      <c r="A152" s="83">
        <v>46077</v>
      </c>
      <c r="B152" s="86">
        <v>4.9000000000000004</v>
      </c>
      <c r="C152" s="86">
        <v>0.32</v>
      </c>
      <c r="D152" s="87">
        <v>3074.0000000000014</v>
      </c>
      <c r="E152" s="86">
        <v>2082.4200000000005</v>
      </c>
      <c r="T152" s="133">
        <v>46077</v>
      </c>
      <c r="U152" s="134">
        <v>62.9</v>
      </c>
      <c r="V152" s="134">
        <v>16.88</v>
      </c>
      <c r="W152" s="135">
        <v>1785.7</v>
      </c>
      <c r="X152" s="134">
        <v>1596.49</v>
      </c>
    </row>
    <row r="153" spans="1:24" ht="14" x14ac:dyDescent="0.3">
      <c r="A153" s="83">
        <v>46078</v>
      </c>
      <c r="B153" s="86">
        <v>4.9000000000000004</v>
      </c>
      <c r="C153" s="86">
        <v>0</v>
      </c>
      <c r="D153" s="87">
        <v>3078.9000000000015</v>
      </c>
      <c r="E153" s="86">
        <v>2082.4200000000005</v>
      </c>
      <c r="T153" s="133">
        <v>46078</v>
      </c>
      <c r="U153" s="134">
        <v>8.9</v>
      </c>
      <c r="V153" s="134">
        <v>38.08</v>
      </c>
      <c r="W153" s="135">
        <v>1794.6000000000001</v>
      </c>
      <c r="X153" s="134">
        <v>1634.57</v>
      </c>
    </row>
    <row r="154" spans="1:24" ht="14" x14ac:dyDescent="0.3">
      <c r="A154" s="83">
        <v>46079</v>
      </c>
      <c r="B154" s="86">
        <v>22.7</v>
      </c>
      <c r="C154" s="86">
        <v>0</v>
      </c>
      <c r="D154" s="87">
        <v>3101.6000000000013</v>
      </c>
      <c r="E154" s="86">
        <v>2082.4200000000005</v>
      </c>
      <c r="T154" s="133">
        <v>46079</v>
      </c>
      <c r="U154" s="134">
        <v>0.2</v>
      </c>
      <c r="V154" s="134">
        <v>44.99</v>
      </c>
      <c r="W154" s="135">
        <v>1794.8000000000002</v>
      </c>
      <c r="X154" s="134">
        <v>1679.56</v>
      </c>
    </row>
    <row r="155" spans="1:24" ht="14" x14ac:dyDescent="0.3">
      <c r="A155" s="83">
        <v>46080</v>
      </c>
      <c r="B155" s="86">
        <v>34.200000000000003</v>
      </c>
      <c r="C155" s="86">
        <v>0.36</v>
      </c>
      <c r="D155" s="87">
        <v>3135.8000000000011</v>
      </c>
      <c r="E155" s="86">
        <v>2082.7800000000007</v>
      </c>
      <c r="T155" s="133">
        <v>46080</v>
      </c>
      <c r="U155" s="134">
        <v>0</v>
      </c>
      <c r="V155" s="134">
        <v>4.88</v>
      </c>
      <c r="W155" s="135">
        <v>1794.8000000000002</v>
      </c>
      <c r="X155" s="134">
        <v>1684.44</v>
      </c>
    </row>
    <row r="156" spans="1:24" ht="14" x14ac:dyDescent="0.3">
      <c r="A156" s="83">
        <v>46081</v>
      </c>
      <c r="B156" s="86">
        <v>30.6</v>
      </c>
      <c r="C156" s="86">
        <v>0</v>
      </c>
      <c r="D156" s="87">
        <v>3166.400000000001</v>
      </c>
      <c r="E156" s="86">
        <v>2082.7800000000007</v>
      </c>
      <c r="T156" s="133">
        <v>46081</v>
      </c>
      <c r="U156" s="134">
        <v>0</v>
      </c>
      <c r="V156" s="134">
        <v>3.9</v>
      </c>
      <c r="W156" s="135">
        <v>1794.8000000000002</v>
      </c>
      <c r="X156" s="134">
        <v>1688.3400000000001</v>
      </c>
    </row>
    <row r="157" spans="1:24" ht="14" x14ac:dyDescent="0.3">
      <c r="A157" s="83">
        <v>46082</v>
      </c>
      <c r="B157" s="86">
        <v>23.9</v>
      </c>
      <c r="C157" s="86">
        <v>0.72</v>
      </c>
      <c r="D157" s="87">
        <v>3190.3000000000011</v>
      </c>
      <c r="E157" s="86">
        <v>2083.5000000000005</v>
      </c>
      <c r="T157" s="133">
        <v>46082</v>
      </c>
      <c r="U157" s="134" t="s">
        <v>36</v>
      </c>
      <c r="V157" s="134">
        <v>13.07</v>
      </c>
      <c r="W157" s="135">
        <v>1794.8000000000002</v>
      </c>
      <c r="X157" s="134">
        <v>1701.41</v>
      </c>
    </row>
    <row r="158" spans="1:24" ht="14" x14ac:dyDescent="0.3">
      <c r="A158" s="83">
        <v>46083</v>
      </c>
      <c r="B158" s="86">
        <v>9.9</v>
      </c>
      <c r="C158" s="86">
        <v>0.7</v>
      </c>
      <c r="D158" s="87">
        <v>3200.2000000000012</v>
      </c>
      <c r="E158" s="86">
        <v>2084.2000000000003</v>
      </c>
      <c r="T158" s="133">
        <v>46083</v>
      </c>
      <c r="U158" s="134">
        <v>0.6</v>
      </c>
      <c r="V158" s="134">
        <v>14.28</v>
      </c>
      <c r="W158" s="135">
        <v>1795.4</v>
      </c>
      <c r="X158" s="134">
        <v>1715.69</v>
      </c>
    </row>
    <row r="159" spans="1:24" ht="14" x14ac:dyDescent="0.3">
      <c r="A159" s="83">
        <v>46084</v>
      </c>
      <c r="B159" s="86">
        <v>23.7</v>
      </c>
      <c r="C159" s="86">
        <v>1.1100000000000001</v>
      </c>
      <c r="D159" s="87">
        <v>3223.900000000001</v>
      </c>
      <c r="E159" s="86">
        <v>2085.3100000000004</v>
      </c>
      <c r="T159" s="133">
        <v>46084</v>
      </c>
      <c r="U159" s="134">
        <v>0</v>
      </c>
      <c r="V159" s="134">
        <v>4.7699999999999996</v>
      </c>
      <c r="W159" s="135">
        <v>1795.4</v>
      </c>
      <c r="X159" s="134">
        <v>1720.46</v>
      </c>
    </row>
    <row r="160" spans="1:24" ht="14" x14ac:dyDescent="0.3">
      <c r="A160" s="83">
        <v>46085</v>
      </c>
      <c r="B160" s="86">
        <v>7.4</v>
      </c>
      <c r="C160" s="86">
        <v>0.97</v>
      </c>
      <c r="D160" s="87">
        <v>3231.3000000000011</v>
      </c>
      <c r="E160" s="86">
        <v>2086.2800000000002</v>
      </c>
      <c r="T160" s="133">
        <v>46085</v>
      </c>
      <c r="U160" s="134">
        <v>6.8</v>
      </c>
      <c r="V160" s="134">
        <v>22.28</v>
      </c>
      <c r="W160" s="135">
        <v>1802.2</v>
      </c>
      <c r="X160" s="134">
        <v>1742.74</v>
      </c>
    </row>
    <row r="161" spans="1:24" ht="14" x14ac:dyDescent="0.3">
      <c r="A161" s="83">
        <v>46086</v>
      </c>
      <c r="B161" s="86">
        <v>4.2</v>
      </c>
      <c r="C161" s="86">
        <v>0.6</v>
      </c>
      <c r="D161" s="87">
        <v>3235.5000000000009</v>
      </c>
      <c r="E161" s="86">
        <v>2086.88</v>
      </c>
      <c r="T161" s="133">
        <v>46086</v>
      </c>
      <c r="U161" s="134">
        <v>19.7</v>
      </c>
      <c r="V161" s="134">
        <v>33.93</v>
      </c>
      <c r="W161" s="135">
        <v>1821.9</v>
      </c>
      <c r="X161" s="134">
        <v>1776.67</v>
      </c>
    </row>
    <row r="162" spans="1:24" ht="14" x14ac:dyDescent="0.3">
      <c r="A162" s="83">
        <v>46087</v>
      </c>
      <c r="B162" s="86">
        <v>3.8</v>
      </c>
      <c r="C162" s="86">
        <v>10.69</v>
      </c>
      <c r="D162" s="87">
        <v>3239.3000000000011</v>
      </c>
      <c r="E162" s="86">
        <v>2097.5700000000002</v>
      </c>
      <c r="T162" s="133">
        <v>46087</v>
      </c>
      <c r="U162" s="134">
        <v>34.799999999999997</v>
      </c>
      <c r="V162" s="134">
        <v>0.74</v>
      </c>
      <c r="W162" s="135">
        <v>1856.7</v>
      </c>
      <c r="X162" s="134">
        <v>1777.41</v>
      </c>
    </row>
    <row r="163" spans="1:24" ht="14" x14ac:dyDescent="0.3">
      <c r="A163" s="83">
        <v>46088</v>
      </c>
      <c r="B163" s="86">
        <v>4</v>
      </c>
      <c r="C163" s="86">
        <v>0.45</v>
      </c>
      <c r="D163" s="87">
        <v>3243.3000000000011</v>
      </c>
      <c r="E163" s="86">
        <v>2098.02</v>
      </c>
      <c r="T163" s="133">
        <v>46088</v>
      </c>
      <c r="U163" s="134">
        <v>43.6</v>
      </c>
      <c r="V163" s="134">
        <v>23.24</v>
      </c>
      <c r="W163" s="135">
        <v>1900.3</v>
      </c>
      <c r="X163" s="134">
        <v>1800.65</v>
      </c>
    </row>
    <row r="164" spans="1:24" ht="14" x14ac:dyDescent="0.3">
      <c r="A164" s="83">
        <v>46089</v>
      </c>
      <c r="B164" s="86">
        <v>4</v>
      </c>
      <c r="C164" s="86">
        <v>0</v>
      </c>
      <c r="D164" s="87">
        <v>3247.3000000000011</v>
      </c>
      <c r="E164" s="86">
        <v>2098.02</v>
      </c>
      <c r="T164" s="133">
        <v>46089</v>
      </c>
      <c r="U164" s="134">
        <v>59.7</v>
      </c>
      <c r="V164" s="134">
        <v>23.12</v>
      </c>
      <c r="W164" s="135">
        <v>1960</v>
      </c>
      <c r="X164" s="134">
        <v>1823.77</v>
      </c>
    </row>
    <row r="165" spans="1:24" ht="14" x14ac:dyDescent="0.3">
      <c r="A165" s="83">
        <v>46090</v>
      </c>
      <c r="B165" s="86">
        <v>4.0999999999999996</v>
      </c>
      <c r="C165" s="86">
        <v>9.36</v>
      </c>
      <c r="D165" s="87">
        <v>3251.400000000001</v>
      </c>
      <c r="E165" s="86">
        <v>2107.38</v>
      </c>
      <c r="T165" s="133">
        <v>46090</v>
      </c>
      <c r="U165" s="134">
        <v>40.200000000000003</v>
      </c>
      <c r="V165" s="134">
        <v>6.77</v>
      </c>
      <c r="W165" s="135">
        <v>2000.2</v>
      </c>
      <c r="X165" s="134">
        <v>1830.54</v>
      </c>
    </row>
    <row r="166" spans="1:24" ht="14" x14ac:dyDescent="0.3">
      <c r="A166" s="83">
        <v>46091</v>
      </c>
      <c r="B166" s="86">
        <v>3.3</v>
      </c>
      <c r="C166" s="86">
        <v>2.35</v>
      </c>
      <c r="D166" s="87">
        <v>3254.7000000000012</v>
      </c>
      <c r="E166" s="86">
        <v>2109.73</v>
      </c>
      <c r="T166" s="133">
        <v>46091</v>
      </c>
      <c r="U166" s="134">
        <v>11.9</v>
      </c>
      <c r="V166" s="134">
        <v>25.65</v>
      </c>
      <c r="W166" s="135">
        <v>2012.1000000000001</v>
      </c>
      <c r="X166" s="134">
        <v>1856.19</v>
      </c>
    </row>
    <row r="167" spans="1:24" ht="14" x14ac:dyDescent="0.3">
      <c r="A167" s="83">
        <v>46092</v>
      </c>
      <c r="B167" s="86">
        <v>17.7</v>
      </c>
      <c r="C167" s="86">
        <v>2.33</v>
      </c>
      <c r="D167" s="87">
        <v>3272.400000000001</v>
      </c>
      <c r="E167" s="86">
        <v>2112.06</v>
      </c>
      <c r="T167" s="133">
        <v>46092</v>
      </c>
      <c r="U167" s="134">
        <v>0</v>
      </c>
      <c r="V167" s="134">
        <v>31.24</v>
      </c>
      <c r="W167" s="135">
        <v>2012.1000000000001</v>
      </c>
      <c r="X167" s="134">
        <v>1887.43</v>
      </c>
    </row>
    <row r="168" spans="1:24" ht="14" x14ac:dyDescent="0.3">
      <c r="A168" s="83">
        <v>46093</v>
      </c>
      <c r="B168" s="86">
        <v>40.5</v>
      </c>
      <c r="C168" s="86">
        <v>3.04</v>
      </c>
      <c r="D168" s="87">
        <v>3312.900000000001</v>
      </c>
      <c r="E168" s="86">
        <v>2115.1</v>
      </c>
      <c r="T168" s="133">
        <v>46093</v>
      </c>
      <c r="U168" s="134">
        <v>0</v>
      </c>
      <c r="V168" s="134">
        <v>23.81</v>
      </c>
      <c r="W168" s="135">
        <v>2012.1000000000001</v>
      </c>
      <c r="X168" s="134">
        <v>1911.24</v>
      </c>
    </row>
    <row r="169" spans="1:24" ht="14" x14ac:dyDescent="0.3">
      <c r="A169" s="83">
        <v>46094</v>
      </c>
      <c r="B169" s="86">
        <v>50.6</v>
      </c>
      <c r="C169" s="86">
        <v>6.27</v>
      </c>
      <c r="D169" s="87">
        <v>3363.5000000000009</v>
      </c>
      <c r="E169" s="86">
        <v>2121.37</v>
      </c>
      <c r="T169" s="133">
        <v>46094</v>
      </c>
      <c r="U169" s="134">
        <v>0</v>
      </c>
      <c r="V169" s="134">
        <v>9.89</v>
      </c>
      <c r="W169" s="135">
        <v>2012.1000000000001</v>
      </c>
      <c r="X169" s="134">
        <v>1921.13</v>
      </c>
    </row>
    <row r="170" spans="1:24" ht="14" x14ac:dyDescent="0.3">
      <c r="A170" s="83">
        <v>46095</v>
      </c>
      <c r="B170" s="86">
        <v>38.6</v>
      </c>
      <c r="C170" s="86">
        <v>2.81</v>
      </c>
      <c r="D170" s="87">
        <v>3402.1000000000008</v>
      </c>
      <c r="E170" s="86">
        <v>2124.1799999999998</v>
      </c>
      <c r="T170" s="133">
        <v>46095</v>
      </c>
      <c r="U170" s="134">
        <v>0</v>
      </c>
      <c r="V170" s="134">
        <v>6.74</v>
      </c>
      <c r="W170" s="135">
        <v>2012.1000000000001</v>
      </c>
      <c r="X170" s="134">
        <v>1927.8700000000001</v>
      </c>
    </row>
    <row r="171" spans="1:24" ht="14" x14ac:dyDescent="0.3">
      <c r="A171" s="83">
        <v>46096</v>
      </c>
      <c r="B171" s="86">
        <v>21.8</v>
      </c>
      <c r="C171" s="86">
        <v>0</v>
      </c>
      <c r="D171" s="87">
        <v>3423.900000000001</v>
      </c>
      <c r="E171" s="86">
        <v>2124.1799999999998</v>
      </c>
      <c r="T171" s="133">
        <v>46096</v>
      </c>
      <c r="U171" s="134">
        <v>1.3</v>
      </c>
      <c r="V171" s="134">
        <v>24.55</v>
      </c>
      <c r="W171" s="135">
        <v>2013.4</v>
      </c>
      <c r="X171" s="134">
        <v>1952.42</v>
      </c>
    </row>
    <row r="172" spans="1:24" ht="14" x14ac:dyDescent="0.3">
      <c r="A172" s="83">
        <v>46097</v>
      </c>
      <c r="B172" s="86">
        <v>15.7</v>
      </c>
      <c r="C172" s="86">
        <v>3.09</v>
      </c>
      <c r="D172" s="87">
        <v>3439.6000000000008</v>
      </c>
      <c r="E172" s="86">
        <v>2127.27</v>
      </c>
      <c r="T172" s="133">
        <v>46097</v>
      </c>
      <c r="U172" s="134">
        <v>1.6</v>
      </c>
      <c r="V172" s="134">
        <v>11.48</v>
      </c>
      <c r="W172" s="135">
        <v>2015</v>
      </c>
      <c r="X172" s="134">
        <v>1963.9</v>
      </c>
    </row>
    <row r="173" spans="1:24" ht="14" x14ac:dyDescent="0.3">
      <c r="A173" s="83">
        <v>46098</v>
      </c>
      <c r="B173" s="86">
        <v>18.5</v>
      </c>
      <c r="C173" s="86">
        <v>7.0000000000000007E-2</v>
      </c>
      <c r="D173" s="87">
        <v>3458.1000000000008</v>
      </c>
      <c r="E173" s="86">
        <v>2127.34</v>
      </c>
      <c r="T173" s="133">
        <v>46098</v>
      </c>
      <c r="U173" s="134">
        <v>0.5</v>
      </c>
      <c r="V173" s="134">
        <v>28.2</v>
      </c>
      <c r="W173" s="135">
        <v>2015.5</v>
      </c>
      <c r="X173" s="134">
        <v>1992.1000000000001</v>
      </c>
    </row>
    <row r="174" spans="1:24" ht="14" x14ac:dyDescent="0.3">
      <c r="A174" s="83">
        <v>46099</v>
      </c>
      <c r="B174" s="86">
        <v>10.199999999999999</v>
      </c>
      <c r="C174" s="86">
        <v>2.15</v>
      </c>
      <c r="D174" s="87">
        <v>3468.3000000000006</v>
      </c>
      <c r="E174" s="86">
        <v>2129.4900000000002</v>
      </c>
      <c r="T174" s="133">
        <v>46099</v>
      </c>
      <c r="U174" s="134">
        <v>0.5</v>
      </c>
      <c r="V174" s="134">
        <v>20.81</v>
      </c>
      <c r="W174" s="135">
        <v>2016</v>
      </c>
      <c r="X174" s="134">
        <v>2012.91</v>
      </c>
    </row>
    <row r="175" spans="1:24" ht="14" x14ac:dyDescent="0.3">
      <c r="A175" s="83">
        <v>46100</v>
      </c>
      <c r="B175" s="86">
        <v>16.100000000000001</v>
      </c>
      <c r="C175" s="86">
        <v>1.57</v>
      </c>
      <c r="D175" s="87">
        <v>3484.4000000000005</v>
      </c>
      <c r="E175" s="86">
        <v>2131.0600000000004</v>
      </c>
      <c r="T175" s="133">
        <v>46100</v>
      </c>
      <c r="U175" s="134">
        <v>0.2</v>
      </c>
      <c r="V175" s="134">
        <v>4.45</v>
      </c>
      <c r="W175" s="135">
        <v>2016.2</v>
      </c>
      <c r="X175" s="134">
        <v>2017.3600000000001</v>
      </c>
    </row>
    <row r="176" spans="1:24" ht="14" x14ac:dyDescent="0.3">
      <c r="A176" s="83">
        <v>46101</v>
      </c>
      <c r="B176" s="86">
        <v>3.8</v>
      </c>
      <c r="C176" s="86">
        <v>9.34</v>
      </c>
      <c r="D176" s="87">
        <v>3488.2000000000007</v>
      </c>
      <c r="E176" s="86">
        <v>2140.4000000000005</v>
      </c>
      <c r="T176" s="133">
        <v>46101</v>
      </c>
      <c r="U176" s="134">
        <v>33.6</v>
      </c>
      <c r="V176" s="134">
        <v>0.84</v>
      </c>
      <c r="W176" s="135">
        <v>2049.8000000000002</v>
      </c>
      <c r="X176" s="134">
        <v>2018.2</v>
      </c>
    </row>
    <row r="177" spans="1:24" ht="14" x14ac:dyDescent="0.3">
      <c r="A177" s="83">
        <v>46102</v>
      </c>
      <c r="B177" s="86">
        <v>3.6</v>
      </c>
      <c r="C177" s="86">
        <v>0</v>
      </c>
      <c r="D177" s="87">
        <v>3491.8000000000006</v>
      </c>
      <c r="E177" s="86">
        <v>2140.4000000000005</v>
      </c>
      <c r="T177" s="133">
        <v>46102</v>
      </c>
      <c r="U177" s="134">
        <v>64</v>
      </c>
      <c r="V177" s="134">
        <v>14.46</v>
      </c>
      <c r="W177" s="135">
        <v>2113.8000000000002</v>
      </c>
      <c r="X177" s="134">
        <v>2032.66</v>
      </c>
    </row>
    <row r="178" spans="1:24" ht="14" x14ac:dyDescent="0.3">
      <c r="A178" s="83">
        <v>46103</v>
      </c>
      <c r="B178" s="86">
        <v>3.5</v>
      </c>
      <c r="C178" s="86">
        <v>0</v>
      </c>
      <c r="D178" s="87">
        <v>3495.3000000000006</v>
      </c>
      <c r="E178" s="86">
        <v>2140.4000000000005</v>
      </c>
      <c r="T178" s="133">
        <v>46103</v>
      </c>
      <c r="U178" s="134">
        <v>50.5</v>
      </c>
      <c r="V178" s="134">
        <v>8.6</v>
      </c>
      <c r="W178" s="135">
        <v>2164.3000000000002</v>
      </c>
      <c r="X178" s="134">
        <v>2041.26</v>
      </c>
    </row>
    <row r="179" spans="1:24" ht="14" x14ac:dyDescent="0.3">
      <c r="A179" s="83">
        <v>46104</v>
      </c>
      <c r="B179" s="86">
        <v>3.4</v>
      </c>
      <c r="C179" s="86">
        <v>6.7</v>
      </c>
      <c r="D179" s="87">
        <v>3498.7000000000007</v>
      </c>
      <c r="E179" s="86">
        <v>2147.1000000000004</v>
      </c>
      <c r="T179" s="133">
        <v>46104</v>
      </c>
      <c r="U179" s="134">
        <v>24.6</v>
      </c>
      <c r="V179" s="134">
        <v>3.07</v>
      </c>
      <c r="W179" s="135">
        <v>2188.9</v>
      </c>
      <c r="X179" s="134">
        <v>2044.33</v>
      </c>
    </row>
    <row r="180" spans="1:24" ht="14" x14ac:dyDescent="0.3">
      <c r="A180" s="83">
        <v>46105</v>
      </c>
      <c r="B180" s="86">
        <v>3.5</v>
      </c>
      <c r="C180" s="86">
        <v>0.94</v>
      </c>
      <c r="D180" s="87">
        <v>3502.2000000000007</v>
      </c>
      <c r="E180" s="86">
        <v>2148.0400000000004</v>
      </c>
      <c r="T180" s="133">
        <v>46105</v>
      </c>
      <c r="U180" s="134">
        <v>2.5</v>
      </c>
      <c r="V180" s="134">
        <v>16.260000000000002</v>
      </c>
      <c r="W180" s="135">
        <v>2191.4</v>
      </c>
      <c r="X180" s="134">
        <v>2060.59</v>
      </c>
    </row>
    <row r="181" spans="1:24" ht="14" x14ac:dyDescent="0.3">
      <c r="A181" s="83">
        <v>46106</v>
      </c>
      <c r="B181" s="86">
        <v>3.9</v>
      </c>
      <c r="C181" s="86">
        <v>0</v>
      </c>
      <c r="D181" s="87">
        <v>3506.1000000000008</v>
      </c>
      <c r="E181" s="86">
        <v>2148.0400000000004</v>
      </c>
      <c r="T181" s="133">
        <v>46106</v>
      </c>
      <c r="U181" s="134">
        <v>2.4</v>
      </c>
      <c r="V181" s="134">
        <v>10.41</v>
      </c>
      <c r="W181" s="135">
        <v>2193.8000000000002</v>
      </c>
      <c r="X181" s="134">
        <v>2071</v>
      </c>
    </row>
    <row r="182" spans="1:24" ht="14" x14ac:dyDescent="0.3">
      <c r="A182" s="83">
        <v>46107</v>
      </c>
      <c r="B182" s="86">
        <v>3.9</v>
      </c>
      <c r="C182" s="86">
        <v>22.68</v>
      </c>
      <c r="D182" s="87">
        <v>3510.0000000000009</v>
      </c>
      <c r="E182" s="86">
        <v>2170.7200000000003</v>
      </c>
      <c r="T182" s="133">
        <v>46107</v>
      </c>
      <c r="U182" s="134">
        <v>22.4</v>
      </c>
      <c r="V182" s="134">
        <v>0.05</v>
      </c>
      <c r="W182" s="135">
        <v>2216.2000000000003</v>
      </c>
      <c r="X182" s="134">
        <v>2071.0500000000002</v>
      </c>
    </row>
    <row r="183" spans="1:24" ht="14" x14ac:dyDescent="0.3">
      <c r="A183" s="83">
        <v>46108</v>
      </c>
      <c r="B183" s="86">
        <v>3.1</v>
      </c>
      <c r="C183" s="86">
        <v>7.86</v>
      </c>
      <c r="D183" s="87">
        <v>3513.1000000000008</v>
      </c>
      <c r="E183" s="86">
        <v>2178.5800000000004</v>
      </c>
      <c r="T183" s="133">
        <v>46108</v>
      </c>
      <c r="U183" s="134">
        <v>36</v>
      </c>
      <c r="V183" s="134">
        <v>1.32</v>
      </c>
      <c r="W183" s="135">
        <v>2252.2000000000003</v>
      </c>
      <c r="X183" s="134">
        <v>2072.3700000000003</v>
      </c>
    </row>
    <row r="184" spans="1:24" ht="14" x14ac:dyDescent="0.3">
      <c r="A184" s="83">
        <v>46109</v>
      </c>
      <c r="B184" s="86">
        <v>3.8</v>
      </c>
      <c r="C184" s="86">
        <v>0.79</v>
      </c>
      <c r="D184" s="87">
        <v>3516.900000000001</v>
      </c>
      <c r="E184" s="86">
        <v>2179.3700000000003</v>
      </c>
      <c r="T184" s="133">
        <v>46109</v>
      </c>
      <c r="U184" s="134">
        <v>35.1</v>
      </c>
      <c r="V184" s="134">
        <v>8.7200000000000006</v>
      </c>
      <c r="W184" s="135">
        <v>2287.3000000000002</v>
      </c>
      <c r="X184" s="134">
        <v>2081.09</v>
      </c>
    </row>
    <row r="185" spans="1:24" ht="14" x14ac:dyDescent="0.3">
      <c r="A185" s="83">
        <v>46110</v>
      </c>
      <c r="B185" s="86">
        <v>3.7</v>
      </c>
      <c r="C185" s="86">
        <v>5.47</v>
      </c>
      <c r="D185" s="87">
        <v>3520.6000000000008</v>
      </c>
      <c r="E185" s="86">
        <v>2184.84</v>
      </c>
      <c r="T185" s="133">
        <v>46110</v>
      </c>
      <c r="U185" s="134">
        <v>39.299999999999997</v>
      </c>
      <c r="V185" s="134">
        <v>4.3499999999999996</v>
      </c>
      <c r="W185" s="135">
        <v>2326.6000000000004</v>
      </c>
      <c r="X185" s="134">
        <v>2085.44</v>
      </c>
    </row>
    <row r="186" spans="1:24" ht="14" x14ac:dyDescent="0.3">
      <c r="A186" s="83">
        <v>46111</v>
      </c>
      <c r="B186" s="86">
        <v>3.8</v>
      </c>
      <c r="C186" s="86">
        <v>0.01</v>
      </c>
      <c r="D186" s="87">
        <v>3524.400000000001</v>
      </c>
      <c r="E186" s="86">
        <v>2184.8500000000004</v>
      </c>
      <c r="T186" s="133">
        <v>46111</v>
      </c>
      <c r="U186" s="134">
        <v>48.5</v>
      </c>
      <c r="V186" s="134">
        <v>8.18</v>
      </c>
      <c r="W186" s="135">
        <v>2375.1000000000004</v>
      </c>
      <c r="X186" s="134">
        <v>2093.62</v>
      </c>
    </row>
    <row r="187" spans="1:24" ht="14" x14ac:dyDescent="0.3">
      <c r="A187" s="83">
        <v>46112</v>
      </c>
      <c r="B187" s="86">
        <v>3.9</v>
      </c>
      <c r="C187" s="86">
        <v>3.24</v>
      </c>
      <c r="D187" s="87">
        <v>3528.3000000000011</v>
      </c>
      <c r="E187" s="86">
        <v>2188.09</v>
      </c>
      <c r="T187" s="133">
        <v>46112</v>
      </c>
      <c r="U187" s="134">
        <v>24.3</v>
      </c>
      <c r="V187" s="134">
        <v>8.23</v>
      </c>
      <c r="W187" s="135">
        <v>2399.4000000000005</v>
      </c>
      <c r="X187" s="134">
        <v>2101.85</v>
      </c>
    </row>
  </sheetData>
  <mergeCells count="6">
    <mergeCell ref="D4:E4"/>
    <mergeCell ref="U4:V4"/>
    <mergeCell ref="W4:X4"/>
    <mergeCell ref="T3:X3"/>
    <mergeCell ref="A3:E3"/>
    <mergeCell ref="B4:C4"/>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138D2-F852-4EC1-9892-1BBEB32F031F}">
  <dimension ref="A1:W185"/>
  <sheetViews>
    <sheetView zoomScaleNormal="100" workbookViewId="0">
      <selection activeCell="T11" sqref="T11"/>
    </sheetView>
  </sheetViews>
  <sheetFormatPr defaultColWidth="8.69921875" defaultRowHeight="14" x14ac:dyDescent="0.3"/>
  <cols>
    <col min="1" max="1" width="10" style="73" customWidth="1"/>
    <col min="2" max="2" width="14.3984375" style="73" customWidth="1"/>
    <col min="3" max="3" width="16.8984375" style="73" customWidth="1"/>
    <col min="4" max="4" width="8.69921875" style="73"/>
    <col min="5" max="5" width="9.09765625" style="73" customWidth="1"/>
    <col min="6" max="16384" width="8.69921875" style="73"/>
  </cols>
  <sheetData>
    <row r="1" spans="1:23" x14ac:dyDescent="0.3">
      <c r="A1" s="80" t="str">
        <f>HYPERLINK("#'Contents'!A1","Content Page")</f>
        <v>Content Page</v>
      </c>
      <c r="B1" s="81"/>
      <c r="C1" s="81"/>
    </row>
    <row r="2" spans="1:23" s="79" customFormat="1" x14ac:dyDescent="0.3">
      <c r="A2" s="76" t="s">
        <v>287</v>
      </c>
      <c r="B2" s="81"/>
      <c r="C2" s="81"/>
      <c r="E2" s="69"/>
    </row>
    <row r="3" spans="1:23" x14ac:dyDescent="0.3">
      <c r="A3" s="82" t="s">
        <v>55</v>
      </c>
      <c r="B3" s="82" t="s">
        <v>1</v>
      </c>
      <c r="C3" s="82" t="s">
        <v>5</v>
      </c>
      <c r="D3" s="79"/>
      <c r="E3" s="79"/>
      <c r="F3" s="79"/>
      <c r="U3" s="79"/>
      <c r="V3" s="79"/>
      <c r="W3" s="79"/>
    </row>
    <row r="4" spans="1:23" x14ac:dyDescent="0.3">
      <c r="A4" s="83">
        <v>37895</v>
      </c>
      <c r="B4" s="84">
        <v>1009.699248727271</v>
      </c>
      <c r="C4" s="84">
        <v>956.96199745454351</v>
      </c>
      <c r="D4" s="79"/>
      <c r="E4" s="79"/>
      <c r="F4" s="79" t="s">
        <v>301</v>
      </c>
      <c r="I4" s="79"/>
      <c r="U4" s="79"/>
      <c r="V4" s="79"/>
      <c r="W4" s="79"/>
    </row>
    <row r="5" spans="1:23" x14ac:dyDescent="0.3">
      <c r="A5" s="83">
        <v>37896</v>
      </c>
      <c r="B5" s="84">
        <v>1007.434269090906</v>
      </c>
      <c r="C5" s="84">
        <v>992.49701463636165</v>
      </c>
      <c r="D5" s="79"/>
      <c r="E5" s="79"/>
      <c r="F5" s="79"/>
      <c r="U5" s="79"/>
      <c r="V5" s="79"/>
      <c r="W5" s="79"/>
    </row>
    <row r="6" spans="1:23" x14ac:dyDescent="0.3">
      <c r="A6" s="83">
        <v>37897</v>
      </c>
      <c r="B6" s="84">
        <v>1017.362415636361</v>
      </c>
      <c r="C6" s="84">
        <v>1047.0372515454526</v>
      </c>
      <c r="D6" s="79"/>
      <c r="E6" s="79"/>
      <c r="F6" s="79"/>
      <c r="U6" s="79"/>
      <c r="V6" s="79"/>
      <c r="W6" s="79"/>
    </row>
    <row r="7" spans="1:23" x14ac:dyDescent="0.3">
      <c r="A7" s="83">
        <v>37898</v>
      </c>
      <c r="B7" s="84">
        <v>1029.1989587272699</v>
      </c>
      <c r="C7" s="84">
        <v>1064.7065577272692</v>
      </c>
      <c r="D7" s="79"/>
      <c r="E7" s="79"/>
      <c r="F7" s="79"/>
      <c r="U7" s="79"/>
      <c r="V7" s="79"/>
      <c r="W7" s="79"/>
    </row>
    <row r="8" spans="1:23" x14ac:dyDescent="0.3">
      <c r="A8" s="83">
        <v>37899</v>
      </c>
      <c r="B8" s="84">
        <v>1176.0078943636338</v>
      </c>
      <c r="C8" s="84">
        <v>1091.1354189999984</v>
      </c>
      <c r="D8" s="79"/>
      <c r="E8" s="79"/>
      <c r="F8" s="79"/>
      <c r="U8" s="79"/>
      <c r="V8" s="79"/>
      <c r="W8" s="79"/>
    </row>
    <row r="9" spans="1:23" x14ac:dyDescent="0.3">
      <c r="A9" s="83">
        <v>37900</v>
      </c>
      <c r="B9" s="84">
        <v>1205.8000283636325</v>
      </c>
      <c r="C9" s="84">
        <v>1114.5862933636338</v>
      </c>
      <c r="D9" s="79"/>
      <c r="E9" s="79"/>
      <c r="F9" s="79"/>
      <c r="U9" s="79"/>
      <c r="V9" s="79"/>
      <c r="W9" s="79"/>
    </row>
    <row r="10" spans="1:23" x14ac:dyDescent="0.3">
      <c r="A10" s="83">
        <v>37901</v>
      </c>
      <c r="B10" s="84">
        <v>1219.3378785454518</v>
      </c>
      <c r="C10" s="84">
        <v>1122.9755449090887</v>
      </c>
      <c r="D10" s="79"/>
      <c r="E10" s="79"/>
      <c r="F10" s="79"/>
      <c r="U10" s="79"/>
      <c r="V10" s="79"/>
      <c r="W10" s="79"/>
    </row>
    <row r="11" spans="1:23" x14ac:dyDescent="0.3">
      <c r="A11" s="83">
        <v>37902</v>
      </c>
      <c r="B11" s="84">
        <v>1251.1760162727246</v>
      </c>
      <c r="C11" s="84">
        <v>1138.6914329090878</v>
      </c>
      <c r="D11" s="79"/>
      <c r="E11" s="79"/>
      <c r="F11" s="79"/>
      <c r="U11" s="79"/>
      <c r="V11" s="79"/>
      <c r="W11" s="79"/>
    </row>
    <row r="12" spans="1:23" x14ac:dyDescent="0.3">
      <c r="A12" s="83">
        <v>37903</v>
      </c>
      <c r="B12" s="84">
        <v>1275.7824469999966</v>
      </c>
      <c r="C12" s="84">
        <v>1158.2527374545425</v>
      </c>
      <c r="D12" s="79"/>
      <c r="E12" s="79"/>
      <c r="F12" s="79"/>
      <c r="U12" s="79"/>
      <c r="V12" s="79"/>
      <c r="W12" s="79"/>
    </row>
    <row r="13" spans="1:23" x14ac:dyDescent="0.3">
      <c r="A13" s="83">
        <v>37904</v>
      </c>
      <c r="B13" s="84">
        <v>1273.8679008181784</v>
      </c>
      <c r="C13" s="84">
        <v>1045.1324421818163</v>
      </c>
      <c r="D13" s="79"/>
      <c r="E13" s="79"/>
      <c r="F13" s="79"/>
      <c r="U13" s="79"/>
      <c r="V13" s="79"/>
      <c r="W13" s="79"/>
    </row>
    <row r="14" spans="1:23" x14ac:dyDescent="0.3">
      <c r="A14" s="83">
        <v>37905</v>
      </c>
      <c r="B14" s="84">
        <v>1250.7055729090878</v>
      </c>
      <c r="C14" s="84">
        <v>1190.3871318181796</v>
      </c>
      <c r="D14" s="79"/>
      <c r="E14" s="79"/>
      <c r="F14" s="79"/>
      <c r="U14" s="79"/>
      <c r="V14" s="79"/>
      <c r="W14" s="79"/>
    </row>
    <row r="15" spans="1:23" x14ac:dyDescent="0.3">
      <c r="A15" s="83">
        <v>37906</v>
      </c>
      <c r="B15" s="84">
        <v>1275.379312909088</v>
      </c>
      <c r="C15" s="84">
        <v>1174.9159398181794</v>
      </c>
      <c r="D15" s="79"/>
      <c r="E15" s="79"/>
      <c r="F15" s="79"/>
      <c r="U15" s="79"/>
      <c r="V15" s="79"/>
      <c r="W15" s="79"/>
    </row>
    <row r="16" spans="1:23" x14ac:dyDescent="0.3">
      <c r="A16" s="83">
        <v>37907</v>
      </c>
      <c r="B16" s="84">
        <v>1248.7013635454518</v>
      </c>
      <c r="C16" s="84">
        <v>1178.9027357272698</v>
      </c>
      <c r="D16" s="79"/>
      <c r="E16" s="79"/>
      <c r="F16" s="79"/>
      <c r="U16" s="79"/>
      <c r="V16" s="79"/>
      <c r="W16" s="79"/>
    </row>
    <row r="17" spans="1:23" x14ac:dyDescent="0.3">
      <c r="A17" s="83">
        <v>37908</v>
      </c>
      <c r="B17" s="84">
        <v>1215.9343732727241</v>
      </c>
      <c r="C17" s="84">
        <v>1166.6752927272696</v>
      </c>
      <c r="D17" s="79"/>
      <c r="E17" s="79"/>
      <c r="F17" s="79"/>
      <c r="U17" s="79"/>
      <c r="V17" s="79"/>
      <c r="W17" s="79"/>
    </row>
    <row r="18" spans="1:23" x14ac:dyDescent="0.3">
      <c r="A18" s="83">
        <v>37909</v>
      </c>
      <c r="B18" s="84">
        <v>1211.7111572727249</v>
      </c>
      <c r="C18" s="84">
        <v>1156.6048601818152</v>
      </c>
      <c r="D18" s="79"/>
      <c r="E18" s="79"/>
      <c r="F18" s="79"/>
      <c r="U18" s="79"/>
      <c r="V18" s="79"/>
      <c r="W18" s="79"/>
    </row>
    <row r="19" spans="1:23" x14ac:dyDescent="0.3">
      <c r="A19" s="83">
        <v>37910</v>
      </c>
      <c r="B19" s="84">
        <v>1228.0158904545419</v>
      </c>
      <c r="C19" s="84">
        <v>1143.3359974545419</v>
      </c>
      <c r="D19" s="79"/>
      <c r="E19" s="79"/>
      <c r="F19" s="79"/>
      <c r="U19" s="79"/>
      <c r="V19" s="79"/>
      <c r="W19" s="79"/>
    </row>
    <row r="20" spans="1:23" x14ac:dyDescent="0.3">
      <c r="A20" s="83">
        <v>37911</v>
      </c>
      <c r="B20" s="84">
        <v>1239.1516279999971</v>
      </c>
      <c r="C20" s="84">
        <v>1141.0713664545428</v>
      </c>
      <c r="D20" s="79"/>
      <c r="E20" s="79"/>
      <c r="F20" s="79"/>
      <c r="U20" s="79"/>
      <c r="V20" s="79"/>
      <c r="W20" s="79"/>
    </row>
    <row r="21" spans="1:23" x14ac:dyDescent="0.3">
      <c r="A21" s="83">
        <v>37912</v>
      </c>
      <c r="B21" s="84">
        <v>1253.3117808181787</v>
      </c>
      <c r="C21" s="84">
        <v>1173.7362199090874</v>
      </c>
      <c r="D21" s="79"/>
      <c r="E21" s="79"/>
      <c r="F21" s="79"/>
      <c r="U21" s="79"/>
      <c r="V21" s="79"/>
      <c r="W21" s="79"/>
    </row>
    <row r="22" spans="1:23" x14ac:dyDescent="0.3">
      <c r="A22" s="83">
        <v>37913</v>
      </c>
      <c r="B22" s="84">
        <v>1292.2703895454529</v>
      </c>
      <c r="C22" s="84">
        <v>1225.8036854545421</v>
      </c>
      <c r="D22" s="79"/>
      <c r="E22" s="79"/>
      <c r="F22" s="79"/>
      <c r="U22" s="79"/>
      <c r="V22" s="79"/>
      <c r="W22" s="79"/>
    </row>
    <row r="23" spans="1:23" x14ac:dyDescent="0.3">
      <c r="A23" s="83">
        <v>37914</v>
      </c>
      <c r="B23" s="84">
        <v>1336.2329680909065</v>
      </c>
      <c r="C23" s="84">
        <v>1236.6489427272691</v>
      </c>
      <c r="D23" s="79"/>
      <c r="E23" s="79"/>
      <c r="F23" s="79"/>
      <c r="U23" s="79"/>
      <c r="V23" s="79"/>
      <c r="W23" s="79"/>
    </row>
    <row r="24" spans="1:23" x14ac:dyDescent="0.3">
      <c r="A24" s="83">
        <v>37915</v>
      </c>
      <c r="B24" s="84">
        <v>1328.4625945454518</v>
      </c>
      <c r="C24" s="84">
        <v>1310.6257520909066</v>
      </c>
      <c r="D24" s="79"/>
      <c r="E24" s="79"/>
      <c r="F24" s="79"/>
      <c r="U24" s="79"/>
      <c r="V24" s="79"/>
      <c r="W24" s="79"/>
    </row>
    <row r="25" spans="1:23" x14ac:dyDescent="0.3">
      <c r="A25" s="83">
        <v>37916</v>
      </c>
      <c r="B25" s="84">
        <v>1327.0050938181789</v>
      </c>
      <c r="C25" s="84">
        <v>1321.4381479090891</v>
      </c>
      <c r="D25" s="79"/>
      <c r="E25" s="79"/>
      <c r="F25" s="79"/>
      <c r="U25" s="79"/>
      <c r="V25" s="79"/>
      <c r="W25" s="79"/>
    </row>
    <row r="26" spans="1:23" x14ac:dyDescent="0.3">
      <c r="A26" s="83">
        <v>37917</v>
      </c>
      <c r="B26" s="84">
        <v>1333.7792899090878</v>
      </c>
      <c r="C26" s="84">
        <v>1347.7430215454522</v>
      </c>
      <c r="D26" s="79"/>
      <c r="E26" s="79"/>
      <c r="F26" s="79"/>
      <c r="U26" s="79"/>
      <c r="V26" s="79"/>
      <c r="W26" s="79"/>
    </row>
    <row r="27" spans="1:23" x14ac:dyDescent="0.3">
      <c r="A27" s="83">
        <v>37918</v>
      </c>
      <c r="B27" s="84">
        <v>1354.6037426363609</v>
      </c>
      <c r="C27" s="84">
        <v>1372.0529424545421</v>
      </c>
      <c r="D27" s="79"/>
      <c r="E27" s="79"/>
      <c r="F27" s="79"/>
      <c r="U27" s="79"/>
      <c r="V27" s="79"/>
      <c r="W27" s="79"/>
    </row>
    <row r="28" spans="1:23" ht="14.4" customHeight="1" x14ac:dyDescent="0.3">
      <c r="A28" s="83">
        <v>37919</v>
      </c>
      <c r="B28" s="84">
        <v>1367.6882391818149</v>
      </c>
      <c r="C28" s="84">
        <v>1371.4507190909067</v>
      </c>
      <c r="D28" s="79"/>
      <c r="E28" s="79"/>
      <c r="F28" s="79"/>
      <c r="U28" s="79"/>
      <c r="V28" s="79"/>
      <c r="W28" s="79"/>
    </row>
    <row r="29" spans="1:23" x14ac:dyDescent="0.3">
      <c r="A29" s="83">
        <v>37920</v>
      </c>
      <c r="B29" s="84">
        <v>1422.0993773636335</v>
      </c>
      <c r="C29" s="84">
        <v>1356.5478597272695</v>
      </c>
      <c r="D29" s="79"/>
      <c r="E29" s="79"/>
      <c r="F29" s="143" t="s">
        <v>56</v>
      </c>
      <c r="G29" s="143"/>
      <c r="H29" s="143"/>
      <c r="I29" s="143"/>
      <c r="U29" s="79"/>
      <c r="V29" s="79"/>
      <c r="W29" s="79"/>
    </row>
    <row r="30" spans="1:23" x14ac:dyDescent="0.3">
      <c r="A30" s="83">
        <v>37921</v>
      </c>
      <c r="B30" s="84">
        <v>1432.0700787727246</v>
      </c>
      <c r="C30" s="84">
        <v>1359.2214109090874</v>
      </c>
      <c r="D30" s="79"/>
      <c r="E30" s="79"/>
      <c r="G30" s="73" t="s">
        <v>57</v>
      </c>
      <c r="I30" s="73" t="s">
        <v>58</v>
      </c>
      <c r="U30" s="79"/>
      <c r="V30" s="79"/>
      <c r="W30" s="79"/>
    </row>
    <row r="31" spans="1:23" x14ac:dyDescent="0.3">
      <c r="A31" s="83">
        <v>37922</v>
      </c>
      <c r="B31" s="84">
        <v>1442.0407801818155</v>
      </c>
      <c r="C31" s="84">
        <v>1380.1635580909065</v>
      </c>
      <c r="D31" s="79"/>
      <c r="E31" s="79"/>
      <c r="F31" s="73" t="s">
        <v>59</v>
      </c>
      <c r="G31" s="74">
        <v>0.84444369106124151</v>
      </c>
      <c r="I31" s="75">
        <v>0.2260704794923703</v>
      </c>
      <c r="U31" s="79"/>
      <c r="V31" s="79"/>
      <c r="W31" s="79"/>
    </row>
    <row r="32" spans="1:23" x14ac:dyDescent="0.3">
      <c r="A32" s="83">
        <v>37923</v>
      </c>
      <c r="B32" s="84">
        <v>1455.1136217272694</v>
      </c>
      <c r="C32" s="84">
        <v>1335.7006236363604</v>
      </c>
      <c r="D32" s="79"/>
      <c r="E32" s="79"/>
      <c r="F32" s="73" t="s">
        <v>60</v>
      </c>
      <c r="G32" s="75">
        <v>0.79139120478343172</v>
      </c>
      <c r="I32" s="75">
        <v>0.33422834207018326</v>
      </c>
      <c r="U32" s="79"/>
      <c r="V32" s="79"/>
      <c r="W32" s="79"/>
    </row>
    <row r="33" spans="1:23" x14ac:dyDescent="0.3">
      <c r="A33" s="83">
        <v>37924</v>
      </c>
      <c r="B33" s="84">
        <v>1449.7755116363614</v>
      </c>
      <c r="C33" s="84">
        <v>1310.269962909088</v>
      </c>
      <c r="D33" s="79"/>
      <c r="E33" s="79"/>
      <c r="F33" s="79"/>
      <c r="U33" s="79"/>
      <c r="V33" s="79"/>
      <c r="W33" s="79"/>
    </row>
    <row r="34" spans="1:23" x14ac:dyDescent="0.3">
      <c r="A34" s="83">
        <v>37925</v>
      </c>
      <c r="B34" s="84">
        <v>1456.7006187272696</v>
      </c>
      <c r="C34" s="84">
        <v>1315.8334664545423</v>
      </c>
      <c r="D34" s="79"/>
      <c r="E34" s="79"/>
      <c r="F34" s="79"/>
      <c r="U34" s="79"/>
      <c r="V34" s="79"/>
      <c r="W34" s="79"/>
    </row>
    <row r="35" spans="1:23" x14ac:dyDescent="0.3">
      <c r="A35" s="83">
        <v>37926</v>
      </c>
      <c r="B35" s="84">
        <v>1452.5643856363604</v>
      </c>
      <c r="C35" s="84">
        <v>1359.5439783636336</v>
      </c>
      <c r="D35" s="79"/>
      <c r="E35" s="79"/>
      <c r="F35" s="79"/>
      <c r="U35" s="79"/>
      <c r="V35" s="79"/>
      <c r="W35" s="79"/>
    </row>
    <row r="36" spans="1:23" x14ac:dyDescent="0.3">
      <c r="A36" s="83">
        <v>37927</v>
      </c>
      <c r="B36" s="84">
        <v>1470.1699804545422</v>
      </c>
      <c r="C36" s="84">
        <v>1388.32581672727</v>
      </c>
      <c r="D36" s="79"/>
      <c r="E36" s="79"/>
      <c r="F36" s="79"/>
      <c r="U36" s="79"/>
      <c r="V36" s="79"/>
      <c r="W36" s="79"/>
    </row>
    <row r="37" spans="1:23" x14ac:dyDescent="0.3">
      <c r="A37" s="83">
        <v>37928</v>
      </c>
      <c r="B37" s="84">
        <v>1471.2844441818143</v>
      </c>
      <c r="C37" s="84">
        <v>1421.6239285454508</v>
      </c>
      <c r="D37" s="79"/>
      <c r="E37" s="79"/>
      <c r="F37" s="79"/>
      <c r="U37" s="79"/>
      <c r="V37" s="79"/>
      <c r="W37" s="79"/>
    </row>
    <row r="38" spans="1:23" x14ac:dyDescent="0.3">
      <c r="A38" s="83">
        <v>37929</v>
      </c>
      <c r="B38" s="84">
        <v>1441.1801939999971</v>
      </c>
      <c r="C38" s="84">
        <v>1493.4006943636334</v>
      </c>
      <c r="D38" s="79"/>
      <c r="E38" s="79"/>
      <c r="F38" s="79"/>
      <c r="U38" s="79"/>
      <c r="V38" s="79"/>
      <c r="W38" s="79"/>
    </row>
    <row r="39" spans="1:23" x14ac:dyDescent="0.3">
      <c r="A39" s="83">
        <v>37930</v>
      </c>
      <c r="B39" s="84">
        <v>1406.2419609999968</v>
      </c>
      <c r="C39" s="84">
        <v>1527.557031363634</v>
      </c>
      <c r="D39" s="79"/>
      <c r="E39" s="79"/>
      <c r="F39" s="79"/>
      <c r="U39" s="79"/>
      <c r="V39" s="79"/>
      <c r="W39" s="79"/>
    </row>
    <row r="40" spans="1:23" x14ac:dyDescent="0.3">
      <c r="A40" s="83">
        <v>37931</v>
      </c>
      <c r="B40" s="84">
        <v>1378.9307675454511</v>
      </c>
      <c r="C40" s="84">
        <v>1537.6923423636345</v>
      </c>
      <c r="D40" s="79"/>
      <c r="E40" s="79"/>
      <c r="F40" s="79"/>
      <c r="U40" s="79"/>
      <c r="V40" s="79"/>
      <c r="W40" s="79"/>
    </row>
    <row r="41" spans="1:23" x14ac:dyDescent="0.3">
      <c r="A41" s="83">
        <v>37932</v>
      </c>
      <c r="B41" s="84">
        <v>1383.0325878181784</v>
      </c>
      <c r="C41" s="84">
        <v>1525.4412613636341</v>
      </c>
      <c r="D41" s="79"/>
      <c r="E41" s="79"/>
      <c r="F41" s="79"/>
      <c r="U41" s="79"/>
      <c r="V41" s="79"/>
      <c r="W41" s="79"/>
    </row>
    <row r="42" spans="1:23" x14ac:dyDescent="0.3">
      <c r="A42" s="83">
        <v>37933</v>
      </c>
      <c r="B42" s="84">
        <v>1376.1139666363601</v>
      </c>
      <c r="C42" s="84">
        <v>1538.2222801818159</v>
      </c>
      <c r="D42" s="79"/>
      <c r="E42" s="79"/>
      <c r="F42" s="79"/>
      <c r="U42" s="79"/>
      <c r="V42" s="79"/>
      <c r="W42" s="79"/>
    </row>
    <row r="43" spans="1:23" x14ac:dyDescent="0.3">
      <c r="A43" s="83">
        <v>37934</v>
      </c>
      <c r="B43" s="84">
        <v>1383.1935475454507</v>
      </c>
      <c r="C43" s="84">
        <v>1545.1521583636338</v>
      </c>
      <c r="D43" s="79"/>
      <c r="E43" s="79"/>
      <c r="F43" s="79"/>
      <c r="U43" s="79"/>
      <c r="V43" s="79"/>
      <c r="W43" s="79"/>
    </row>
    <row r="44" spans="1:23" x14ac:dyDescent="0.3">
      <c r="A44" s="83">
        <v>37935</v>
      </c>
      <c r="B44" s="84">
        <v>1415.1837699090879</v>
      </c>
      <c r="C44" s="84">
        <v>1552.0708346363613</v>
      </c>
      <c r="D44" s="79"/>
      <c r="E44" s="79"/>
      <c r="F44" s="79"/>
      <c r="U44" s="79"/>
      <c r="V44" s="79"/>
      <c r="W44" s="79"/>
    </row>
    <row r="45" spans="1:23" x14ac:dyDescent="0.3">
      <c r="A45" s="83">
        <v>37936</v>
      </c>
      <c r="B45" s="84">
        <v>1424.3529987272698</v>
      </c>
      <c r="C45" s="84">
        <v>1565.5268029090887</v>
      </c>
      <c r="D45" s="79"/>
      <c r="E45" s="79"/>
      <c r="F45" s="79"/>
      <c r="U45" s="79"/>
      <c r="V45" s="79"/>
      <c r="W45" s="79"/>
    </row>
    <row r="46" spans="1:23" x14ac:dyDescent="0.3">
      <c r="A46" s="83">
        <v>37937</v>
      </c>
      <c r="B46" s="84">
        <v>1409.3275008181788</v>
      </c>
      <c r="C46" s="84">
        <v>1571.2339870909061</v>
      </c>
      <c r="D46" s="79"/>
      <c r="E46" s="79"/>
      <c r="F46" s="79"/>
      <c r="U46" s="79"/>
      <c r="V46" s="79"/>
      <c r="W46" s="79"/>
    </row>
    <row r="47" spans="1:23" x14ac:dyDescent="0.3">
      <c r="A47" s="83">
        <v>37938</v>
      </c>
      <c r="B47" s="84">
        <v>1391.583071636361</v>
      </c>
      <c r="C47" s="84">
        <v>1573.5146566363601</v>
      </c>
      <c r="D47" s="79"/>
      <c r="E47" s="79"/>
      <c r="F47" s="79"/>
      <c r="U47" s="79"/>
      <c r="V47" s="79"/>
      <c r="W47" s="79"/>
    </row>
    <row r="48" spans="1:23" x14ac:dyDescent="0.3">
      <c r="A48" s="83">
        <v>37939</v>
      </c>
      <c r="B48" s="84">
        <v>1389.885853999996</v>
      </c>
      <c r="C48" s="84">
        <v>1577.3702005454511</v>
      </c>
      <c r="D48" s="79"/>
      <c r="E48" s="79"/>
      <c r="F48" s="79"/>
      <c r="U48" s="79"/>
      <c r="V48" s="79"/>
      <c r="W48" s="79"/>
    </row>
    <row r="49" spans="1:23" x14ac:dyDescent="0.3">
      <c r="A49" s="83">
        <v>37940</v>
      </c>
      <c r="B49" s="84">
        <v>1398.0783036363603</v>
      </c>
      <c r="C49" s="84">
        <v>1590.8131237272701</v>
      </c>
      <c r="D49" s="79"/>
      <c r="E49" s="79"/>
      <c r="F49" s="79"/>
      <c r="U49" s="79"/>
      <c r="V49" s="79"/>
      <c r="W49" s="79"/>
    </row>
    <row r="50" spans="1:23" x14ac:dyDescent="0.3">
      <c r="A50" s="83">
        <v>37941</v>
      </c>
      <c r="B50" s="84">
        <v>1436.6401028181783</v>
      </c>
      <c r="C50" s="84">
        <v>1597.5559874545411</v>
      </c>
      <c r="D50" s="79"/>
      <c r="E50" s="79"/>
      <c r="F50" s="79"/>
      <c r="U50" s="79"/>
      <c r="V50" s="79"/>
      <c r="W50" s="79"/>
    </row>
    <row r="51" spans="1:23" x14ac:dyDescent="0.3">
      <c r="A51" s="83">
        <v>37942</v>
      </c>
      <c r="B51" s="84">
        <v>1458.9378882727237</v>
      </c>
      <c r="C51" s="84">
        <v>1578.5698520909073</v>
      </c>
      <c r="D51" s="79"/>
      <c r="E51" s="79"/>
      <c r="F51" s="79"/>
      <c r="U51" s="79"/>
      <c r="V51" s="79"/>
      <c r="W51" s="79"/>
    </row>
    <row r="52" spans="1:23" x14ac:dyDescent="0.3">
      <c r="A52" s="83">
        <v>37943</v>
      </c>
      <c r="B52" s="84">
        <v>1450.870273272724</v>
      </c>
      <c r="C52" s="84">
        <v>1539.0226261818157</v>
      </c>
      <c r="D52" s="79"/>
      <c r="E52" s="79"/>
      <c r="F52" s="79"/>
      <c r="U52" s="79"/>
      <c r="V52" s="79"/>
      <c r="W52" s="79"/>
    </row>
    <row r="53" spans="1:23" x14ac:dyDescent="0.3">
      <c r="A53" s="83">
        <v>37944</v>
      </c>
      <c r="B53" s="84">
        <v>1438.0093734545419</v>
      </c>
      <c r="C53" s="84">
        <v>1506.6293513636338</v>
      </c>
      <c r="D53" s="79"/>
      <c r="E53" s="79"/>
      <c r="F53" s="79"/>
      <c r="U53" s="79"/>
      <c r="V53" s="79"/>
      <c r="W53" s="79"/>
    </row>
    <row r="54" spans="1:23" x14ac:dyDescent="0.3">
      <c r="A54" s="83">
        <v>37945</v>
      </c>
      <c r="B54" s="84">
        <v>1405.869612909087</v>
      </c>
      <c r="C54" s="84">
        <v>1448.8654402727241</v>
      </c>
      <c r="D54" s="79"/>
      <c r="E54" s="79"/>
      <c r="F54" s="79"/>
      <c r="U54" s="79"/>
      <c r="V54" s="79"/>
      <c r="W54" s="79"/>
    </row>
    <row r="55" spans="1:23" x14ac:dyDescent="0.3">
      <c r="A55" s="83">
        <v>37946</v>
      </c>
      <c r="B55" s="84">
        <v>1345.1802927272697</v>
      </c>
      <c r="C55" s="84">
        <v>1394.7726109999971</v>
      </c>
      <c r="D55" s="79"/>
      <c r="E55" s="79"/>
      <c r="F55" s="79"/>
      <c r="U55" s="79"/>
      <c r="V55" s="79"/>
      <c r="W55" s="79"/>
    </row>
    <row r="56" spans="1:23" x14ac:dyDescent="0.3">
      <c r="A56" s="83">
        <v>37947</v>
      </c>
      <c r="B56" s="84">
        <v>1307.5975049999972</v>
      </c>
      <c r="C56" s="84">
        <v>1376.541999909088</v>
      </c>
      <c r="D56" s="79"/>
      <c r="E56" s="79"/>
      <c r="F56" s="79"/>
      <c r="U56" s="79"/>
      <c r="V56" s="79"/>
      <c r="W56" s="79"/>
    </row>
    <row r="57" spans="1:23" x14ac:dyDescent="0.3">
      <c r="A57" s="83">
        <v>37948</v>
      </c>
      <c r="B57" s="84">
        <v>1321.1399862727253</v>
      </c>
      <c r="C57" s="84">
        <v>1397.9586794545428</v>
      </c>
      <c r="D57" s="79"/>
      <c r="E57" s="79"/>
      <c r="F57" s="79"/>
      <c r="U57" s="79"/>
      <c r="V57" s="79"/>
      <c r="W57" s="79"/>
    </row>
    <row r="58" spans="1:23" x14ac:dyDescent="0.3">
      <c r="A58" s="83">
        <v>37949</v>
      </c>
      <c r="B58" s="84">
        <v>1378.794206909088</v>
      </c>
      <c r="C58" s="84">
        <v>1365.8732230909059</v>
      </c>
      <c r="D58" s="79"/>
      <c r="E58" s="79"/>
      <c r="F58" s="79"/>
      <c r="U58" s="79"/>
      <c r="V58" s="79"/>
      <c r="W58" s="79"/>
    </row>
    <row r="59" spans="1:23" x14ac:dyDescent="0.3">
      <c r="A59" s="83">
        <v>37950</v>
      </c>
      <c r="B59" s="84">
        <v>1415.3994761818146</v>
      </c>
      <c r="C59" s="84">
        <v>1310.912565090907</v>
      </c>
      <c r="D59" s="79"/>
      <c r="E59" s="79"/>
      <c r="F59" s="79"/>
      <c r="U59" s="79"/>
      <c r="V59" s="79"/>
      <c r="W59" s="79"/>
    </row>
    <row r="60" spans="1:23" x14ac:dyDescent="0.3">
      <c r="A60" s="83">
        <v>37951</v>
      </c>
      <c r="B60" s="84">
        <v>1371.5515865454513</v>
      </c>
      <c r="C60" s="84">
        <v>1266.2062151818141</v>
      </c>
      <c r="D60" s="79"/>
      <c r="E60" s="79"/>
      <c r="F60" s="79"/>
      <c r="U60" s="79"/>
      <c r="V60" s="79"/>
      <c r="W60" s="79"/>
    </row>
    <row r="61" spans="1:23" x14ac:dyDescent="0.3">
      <c r="A61" s="83">
        <v>37952</v>
      </c>
      <c r="B61" s="84">
        <v>1318.8654859999961</v>
      </c>
      <c r="C61" s="84">
        <v>1282.6346854545423</v>
      </c>
      <c r="D61" s="79"/>
      <c r="E61" s="79"/>
      <c r="F61" s="79"/>
      <c r="U61" s="79"/>
      <c r="V61" s="79"/>
      <c r="W61" s="79"/>
    </row>
    <row r="62" spans="1:23" x14ac:dyDescent="0.3">
      <c r="A62" s="83">
        <v>37953</v>
      </c>
      <c r="B62" s="84">
        <v>1260.3925485454522</v>
      </c>
      <c r="C62" s="84">
        <v>1295.994547909087</v>
      </c>
      <c r="D62" s="79"/>
      <c r="E62" s="79"/>
      <c r="F62" s="79"/>
      <c r="U62" s="79"/>
      <c r="V62" s="79"/>
      <c r="W62" s="79"/>
    </row>
    <row r="63" spans="1:23" x14ac:dyDescent="0.3">
      <c r="A63" s="83">
        <v>37954</v>
      </c>
      <c r="B63" s="84">
        <v>1251.6744919999962</v>
      </c>
      <c r="C63" s="84">
        <v>1311.0464889999971</v>
      </c>
      <c r="D63" s="79"/>
      <c r="E63" s="79"/>
      <c r="F63" s="79"/>
      <c r="U63" s="79"/>
      <c r="V63" s="79"/>
      <c r="W63" s="79"/>
    </row>
    <row r="64" spans="1:23" x14ac:dyDescent="0.3">
      <c r="A64" s="83">
        <v>37955</v>
      </c>
      <c r="B64" s="84">
        <v>1271.8277089999972</v>
      </c>
      <c r="C64" s="84">
        <v>1302.013108999997</v>
      </c>
      <c r="D64" s="79"/>
      <c r="E64" s="79"/>
      <c r="F64" s="79"/>
      <c r="U64" s="79"/>
      <c r="V64" s="79"/>
      <c r="W64" s="79"/>
    </row>
    <row r="65" spans="1:23" x14ac:dyDescent="0.3">
      <c r="A65" s="83">
        <v>37956</v>
      </c>
      <c r="B65" s="84">
        <v>1319.771255181814</v>
      </c>
      <c r="C65" s="84">
        <v>1307.2779051818161</v>
      </c>
      <c r="D65" s="79"/>
      <c r="E65" s="79"/>
      <c r="F65" s="79"/>
      <c r="U65" s="79"/>
      <c r="V65" s="79"/>
      <c r="W65" s="79"/>
    </row>
    <row r="66" spans="1:23" x14ac:dyDescent="0.3">
      <c r="A66" s="83">
        <v>37957</v>
      </c>
      <c r="B66" s="84">
        <v>1308.4753559999965</v>
      </c>
      <c r="C66" s="84">
        <v>1286.6545408181787</v>
      </c>
      <c r="D66" s="79"/>
      <c r="E66" s="79"/>
      <c r="F66" s="79"/>
      <c r="U66" s="79"/>
      <c r="V66" s="79"/>
      <c r="W66" s="79"/>
    </row>
    <row r="67" spans="1:23" x14ac:dyDescent="0.3">
      <c r="A67" s="83">
        <v>37958</v>
      </c>
      <c r="B67" s="84">
        <v>1272.2588304545416</v>
      </c>
      <c r="C67" s="84">
        <v>1242.390944454542</v>
      </c>
      <c r="D67" s="79"/>
      <c r="E67" s="79"/>
      <c r="F67" s="79"/>
      <c r="U67" s="79"/>
      <c r="V67" s="79"/>
      <c r="W67" s="79"/>
    </row>
    <row r="68" spans="1:23" x14ac:dyDescent="0.3">
      <c r="A68" s="83">
        <v>37959</v>
      </c>
      <c r="B68" s="84">
        <v>1245.2757774545416</v>
      </c>
      <c r="C68" s="84">
        <v>1205.8594683636343</v>
      </c>
      <c r="D68" s="79"/>
      <c r="E68" s="79"/>
      <c r="F68" s="79"/>
      <c r="U68" s="79"/>
      <c r="V68" s="79"/>
      <c r="W68" s="79"/>
    </row>
    <row r="69" spans="1:23" x14ac:dyDescent="0.3">
      <c r="A69" s="83">
        <v>37960</v>
      </c>
      <c r="B69" s="84">
        <v>1283.8684251818142</v>
      </c>
      <c r="C69" s="84">
        <v>1155.3933693636341</v>
      </c>
      <c r="D69" s="79"/>
      <c r="E69" s="79"/>
      <c r="F69" s="79"/>
      <c r="U69" s="79"/>
      <c r="V69" s="79"/>
      <c r="W69" s="79"/>
    </row>
    <row r="70" spans="1:23" x14ac:dyDescent="0.3">
      <c r="A70" s="83">
        <v>37961</v>
      </c>
      <c r="B70" s="84">
        <v>1286.7308180909051</v>
      </c>
      <c r="C70" s="84">
        <v>1161.7623837272711</v>
      </c>
      <c r="D70" s="79"/>
      <c r="E70" s="79"/>
      <c r="F70" s="79"/>
      <c r="U70" s="79"/>
      <c r="V70" s="79"/>
      <c r="W70" s="79"/>
    </row>
    <row r="71" spans="1:23" x14ac:dyDescent="0.3">
      <c r="A71" s="83">
        <v>37962</v>
      </c>
      <c r="B71" s="84">
        <v>1296.1638773636323</v>
      </c>
      <c r="C71" s="84">
        <v>1168.2616031818154</v>
      </c>
      <c r="D71" s="79"/>
      <c r="E71" s="79"/>
      <c r="F71" s="79"/>
      <c r="U71" s="79"/>
      <c r="V71" s="79"/>
      <c r="W71" s="79"/>
    </row>
    <row r="72" spans="1:23" x14ac:dyDescent="0.3">
      <c r="A72" s="83">
        <v>37963</v>
      </c>
      <c r="B72" s="84">
        <v>1304.8257725454503</v>
      </c>
      <c r="C72" s="84">
        <v>1190.7684139090884</v>
      </c>
      <c r="D72" s="79"/>
      <c r="E72" s="79"/>
      <c r="F72" s="79"/>
      <c r="U72" s="79"/>
      <c r="V72" s="79"/>
      <c r="W72" s="79"/>
    </row>
    <row r="73" spans="1:23" x14ac:dyDescent="0.3">
      <c r="A73" s="83">
        <v>37964</v>
      </c>
      <c r="B73" s="84">
        <v>1295.6360138181781</v>
      </c>
      <c r="C73" s="84">
        <v>1208.4702941818164</v>
      </c>
      <c r="D73" s="79"/>
      <c r="E73" s="79"/>
      <c r="F73" s="79"/>
      <c r="U73" s="79"/>
      <c r="V73" s="79"/>
      <c r="W73" s="79"/>
    </row>
    <row r="74" spans="1:23" x14ac:dyDescent="0.3">
      <c r="A74" s="83">
        <v>37965</v>
      </c>
      <c r="B74" s="84">
        <v>1250.3770351818166</v>
      </c>
      <c r="C74" s="84">
        <v>1224.6805259999976</v>
      </c>
      <c r="D74" s="79"/>
      <c r="E74" s="79"/>
      <c r="F74" s="79"/>
      <c r="U74" s="79"/>
      <c r="V74" s="79"/>
      <c r="W74" s="79"/>
    </row>
    <row r="75" spans="1:23" x14ac:dyDescent="0.3">
      <c r="A75" s="83">
        <v>37966</v>
      </c>
      <c r="B75" s="84">
        <v>1184.3482892727254</v>
      </c>
      <c r="C75" s="84">
        <v>1243.5554540909072</v>
      </c>
      <c r="D75" s="79"/>
      <c r="E75" s="79"/>
      <c r="F75" s="79"/>
      <c r="U75" s="79"/>
      <c r="V75" s="79"/>
      <c r="W75" s="79"/>
    </row>
    <row r="76" spans="1:23" x14ac:dyDescent="0.3">
      <c r="A76" s="83">
        <v>37967</v>
      </c>
      <c r="B76" s="84">
        <v>1120.0461925454526</v>
      </c>
      <c r="C76" s="84">
        <v>1236.3525145454514</v>
      </c>
      <c r="D76" s="79"/>
      <c r="E76" s="79"/>
      <c r="F76" s="79"/>
      <c r="U76" s="79"/>
      <c r="V76" s="79"/>
      <c r="W76" s="79"/>
    </row>
    <row r="77" spans="1:23" x14ac:dyDescent="0.3">
      <c r="A77" s="83">
        <v>37968</v>
      </c>
      <c r="B77" s="84">
        <v>1065.4128519090896</v>
      </c>
      <c r="C77" s="84">
        <v>1264.642647090905</v>
      </c>
      <c r="D77" s="79"/>
      <c r="E77" s="79"/>
      <c r="F77" s="79"/>
      <c r="U77" s="79"/>
      <c r="V77" s="79"/>
      <c r="W77" s="79"/>
    </row>
    <row r="78" spans="1:23" x14ac:dyDescent="0.3">
      <c r="A78" s="83">
        <v>37969</v>
      </c>
      <c r="B78" s="84">
        <v>1082.2681800909065</v>
      </c>
      <c r="C78" s="84">
        <v>1307.6591994545431</v>
      </c>
      <c r="D78" s="79"/>
      <c r="E78" s="79"/>
      <c r="F78" s="79"/>
      <c r="U78" s="79"/>
      <c r="V78" s="79"/>
      <c r="W78" s="79"/>
    </row>
    <row r="79" spans="1:23" x14ac:dyDescent="0.3">
      <c r="A79" s="83">
        <v>37970</v>
      </c>
      <c r="B79" s="84">
        <v>1130.5869973636347</v>
      </c>
      <c r="C79" s="84">
        <v>1300.0256759090882</v>
      </c>
      <c r="D79" s="79"/>
      <c r="E79" s="79"/>
      <c r="F79" s="79"/>
      <c r="U79" s="79"/>
      <c r="V79" s="79"/>
      <c r="W79" s="79"/>
    </row>
    <row r="80" spans="1:23" x14ac:dyDescent="0.3">
      <c r="A80" s="83">
        <v>37971</v>
      </c>
      <c r="B80" s="84">
        <v>1147.1395055454523</v>
      </c>
      <c r="C80" s="84">
        <v>1282.5895614545432</v>
      </c>
      <c r="D80" s="79"/>
      <c r="E80" s="79"/>
      <c r="F80" s="79"/>
      <c r="U80" s="79"/>
      <c r="V80" s="79"/>
      <c r="W80" s="79"/>
    </row>
    <row r="81" spans="1:23" x14ac:dyDescent="0.3">
      <c r="A81" s="83">
        <v>37972</v>
      </c>
      <c r="B81" s="84">
        <v>1147.2349639999975</v>
      </c>
      <c r="C81" s="84">
        <v>1274.7171526363611</v>
      </c>
      <c r="D81" s="79"/>
      <c r="E81" s="79"/>
      <c r="F81" s="79"/>
      <c r="U81" s="79"/>
      <c r="V81" s="79"/>
      <c r="W81" s="79"/>
    </row>
    <row r="82" spans="1:23" x14ac:dyDescent="0.3">
      <c r="A82" s="83">
        <v>37973</v>
      </c>
      <c r="B82" s="84">
        <v>1167.6488585454526</v>
      </c>
      <c r="C82" s="84">
        <v>1296.5225759999971</v>
      </c>
      <c r="D82" s="79"/>
      <c r="E82" s="79"/>
      <c r="F82" s="79"/>
      <c r="U82" s="79"/>
      <c r="V82" s="79"/>
      <c r="W82" s="79"/>
    </row>
    <row r="83" spans="1:23" x14ac:dyDescent="0.3">
      <c r="A83" s="83">
        <v>37974</v>
      </c>
      <c r="B83" s="84">
        <v>1152.8505139999984</v>
      </c>
      <c r="C83" s="84">
        <v>1309.2802587272702</v>
      </c>
      <c r="D83" s="79"/>
      <c r="E83" s="79"/>
      <c r="F83" s="79"/>
      <c r="U83" s="79"/>
      <c r="V83" s="79"/>
      <c r="W83" s="79"/>
    </row>
    <row r="84" spans="1:23" x14ac:dyDescent="0.3">
      <c r="A84" s="83">
        <v>37975</v>
      </c>
      <c r="B84" s="84">
        <v>1141.6008708181794</v>
      </c>
      <c r="C84" s="84">
        <v>1306.418010636361</v>
      </c>
      <c r="D84" s="79"/>
      <c r="E84" s="79"/>
      <c r="F84" s="79"/>
      <c r="U84" s="79"/>
      <c r="V84" s="79"/>
      <c r="W84" s="79"/>
    </row>
    <row r="85" spans="1:23" x14ac:dyDescent="0.3">
      <c r="A85" s="83">
        <v>37976</v>
      </c>
      <c r="B85" s="84">
        <v>1169.5073699090885</v>
      </c>
      <c r="C85" s="84">
        <v>1319.8099117272704</v>
      </c>
      <c r="D85" s="79"/>
      <c r="E85" s="79"/>
      <c r="F85" s="79"/>
      <c r="U85" s="79"/>
      <c r="V85" s="79"/>
      <c r="W85" s="79"/>
    </row>
    <row r="86" spans="1:23" x14ac:dyDescent="0.3">
      <c r="A86" s="83">
        <v>37977</v>
      </c>
      <c r="B86" s="84">
        <v>1175.9195435454528</v>
      </c>
      <c r="C86" s="84">
        <v>1350.6318300909065</v>
      </c>
      <c r="D86" s="79"/>
      <c r="E86" s="79"/>
      <c r="F86" s="79"/>
      <c r="U86" s="79"/>
      <c r="V86" s="79"/>
      <c r="W86" s="79"/>
    </row>
    <row r="87" spans="1:23" x14ac:dyDescent="0.3">
      <c r="A87" s="83">
        <v>37978</v>
      </c>
      <c r="B87" s="84">
        <v>1150.894558272724</v>
      </c>
      <c r="C87" s="84">
        <v>1358.7281885454515</v>
      </c>
      <c r="D87" s="79"/>
      <c r="E87" s="79"/>
      <c r="F87" s="79"/>
      <c r="U87" s="79"/>
      <c r="V87" s="79"/>
      <c r="W87" s="79"/>
    </row>
    <row r="88" spans="1:23" x14ac:dyDescent="0.3">
      <c r="A88" s="83">
        <v>37979</v>
      </c>
      <c r="B88" s="84">
        <v>1177.2099728181788</v>
      </c>
      <c r="C88" s="84">
        <v>1355.6561739999977</v>
      </c>
      <c r="D88" s="79"/>
      <c r="E88" s="79"/>
      <c r="F88" s="79"/>
      <c r="U88" s="79"/>
      <c r="V88" s="79"/>
      <c r="W88" s="79"/>
    </row>
    <row r="89" spans="1:23" x14ac:dyDescent="0.3">
      <c r="A89" s="83">
        <v>37980</v>
      </c>
      <c r="B89" s="84">
        <v>1215.9800139090871</v>
      </c>
      <c r="C89" s="84">
        <v>1358.4159251818155</v>
      </c>
      <c r="D89" s="79"/>
      <c r="E89" s="79"/>
      <c r="F89" s="79"/>
      <c r="U89" s="79"/>
      <c r="V89" s="79"/>
      <c r="W89" s="79"/>
    </row>
    <row r="90" spans="1:23" x14ac:dyDescent="0.3">
      <c r="A90" s="83">
        <v>37981</v>
      </c>
      <c r="B90" s="84">
        <v>1210.4367466363603</v>
      </c>
      <c r="C90" s="84">
        <v>1342.0625470909065</v>
      </c>
      <c r="D90" s="79"/>
      <c r="E90" s="79"/>
      <c r="F90" s="79"/>
      <c r="U90" s="79"/>
      <c r="V90" s="79"/>
      <c r="W90" s="79"/>
    </row>
    <row r="91" spans="1:23" x14ac:dyDescent="0.3">
      <c r="A91" s="83">
        <v>37982</v>
      </c>
      <c r="B91" s="84">
        <v>1177.4220532727236</v>
      </c>
      <c r="C91" s="84">
        <v>1342.5015996363609</v>
      </c>
      <c r="D91" s="79"/>
      <c r="E91" s="79"/>
      <c r="F91" s="79"/>
      <c r="U91" s="79"/>
      <c r="V91" s="79"/>
      <c r="W91" s="79"/>
    </row>
    <row r="92" spans="1:23" x14ac:dyDescent="0.3">
      <c r="A92" s="83">
        <v>37983</v>
      </c>
      <c r="B92" s="84">
        <v>1165.0507523636336</v>
      </c>
      <c r="C92" s="84">
        <v>1321.0133913636321</v>
      </c>
      <c r="D92" s="79"/>
      <c r="E92" s="79"/>
      <c r="F92" s="79"/>
      <c r="U92" s="79"/>
      <c r="V92" s="79"/>
      <c r="W92" s="79"/>
    </row>
    <row r="93" spans="1:23" x14ac:dyDescent="0.3">
      <c r="A93" s="83">
        <v>37984</v>
      </c>
      <c r="B93" s="84">
        <v>1184.3001323636327</v>
      </c>
      <c r="C93" s="84">
        <v>1327.2082480909071</v>
      </c>
      <c r="D93" s="79"/>
      <c r="E93" s="79"/>
      <c r="F93" s="79"/>
      <c r="U93" s="79"/>
      <c r="V93" s="79"/>
      <c r="W93" s="79"/>
    </row>
    <row r="94" spans="1:23" x14ac:dyDescent="0.3">
      <c r="A94" s="83">
        <v>37985</v>
      </c>
      <c r="B94" s="84">
        <v>1218.8204390909059</v>
      </c>
      <c r="C94" s="84">
        <v>1311.4889277272709</v>
      </c>
      <c r="D94" s="79"/>
      <c r="E94" s="79"/>
      <c r="F94" s="79"/>
      <c r="U94" s="79"/>
      <c r="V94" s="79"/>
      <c r="W94" s="79"/>
    </row>
    <row r="95" spans="1:23" x14ac:dyDescent="0.3">
      <c r="A95" s="83">
        <v>37986</v>
      </c>
      <c r="B95" s="84">
        <v>1255.2735499090882</v>
      </c>
      <c r="C95" s="84">
        <v>1271.8855269999974</v>
      </c>
      <c r="D95" s="79"/>
      <c r="E95" s="79"/>
      <c r="F95" s="79"/>
      <c r="U95" s="79"/>
      <c r="V95" s="79"/>
      <c r="W95" s="79"/>
    </row>
    <row r="96" spans="1:23" x14ac:dyDescent="0.3">
      <c r="A96" s="83">
        <v>37987</v>
      </c>
      <c r="B96" s="84">
        <v>1306.7230868181787</v>
      </c>
      <c r="C96" s="84">
        <v>1294.7220794545424</v>
      </c>
      <c r="D96" s="79"/>
      <c r="E96" s="79"/>
      <c r="F96" s="79"/>
      <c r="U96" s="79"/>
      <c r="V96" s="79"/>
      <c r="W96" s="79"/>
    </row>
    <row r="97" spans="1:23" x14ac:dyDescent="0.3">
      <c r="A97" s="83">
        <v>37988</v>
      </c>
      <c r="B97" s="84">
        <v>1284.556405363634</v>
      </c>
      <c r="C97" s="84">
        <v>1297.5631479999963</v>
      </c>
      <c r="D97" s="79"/>
      <c r="E97" s="79"/>
      <c r="F97" s="79"/>
      <c r="U97" s="79"/>
      <c r="V97" s="79"/>
      <c r="W97" s="79"/>
    </row>
    <row r="98" spans="1:23" x14ac:dyDescent="0.3">
      <c r="A98" s="83">
        <v>37989</v>
      </c>
      <c r="B98" s="84">
        <v>1238.259075999998</v>
      </c>
      <c r="C98" s="84">
        <v>1289.8689282727241</v>
      </c>
      <c r="D98" s="79"/>
      <c r="E98" s="79"/>
      <c r="F98" s="79"/>
      <c r="U98" s="79"/>
      <c r="V98" s="79"/>
      <c r="W98" s="79"/>
    </row>
    <row r="99" spans="1:23" x14ac:dyDescent="0.3">
      <c r="A99" s="83">
        <v>37990</v>
      </c>
      <c r="B99" s="84">
        <v>1199.5874308181783</v>
      </c>
      <c r="C99" s="84">
        <v>1238.4322377272708</v>
      </c>
      <c r="D99" s="79"/>
      <c r="E99" s="79"/>
      <c r="F99" s="79"/>
      <c r="U99" s="79"/>
      <c r="V99" s="79"/>
      <c r="W99" s="79"/>
    </row>
    <row r="100" spans="1:23" x14ac:dyDescent="0.3">
      <c r="A100" s="83">
        <v>37991</v>
      </c>
      <c r="B100" s="84">
        <v>1205.2112281818154</v>
      </c>
      <c r="C100" s="84">
        <v>1151.5775049999984</v>
      </c>
      <c r="D100" s="79"/>
      <c r="E100" s="79"/>
      <c r="F100" s="79"/>
      <c r="U100" s="79"/>
      <c r="V100" s="79"/>
      <c r="W100" s="79"/>
    </row>
    <row r="101" spans="1:23" x14ac:dyDescent="0.3">
      <c r="A101" s="83">
        <v>37992</v>
      </c>
      <c r="B101" s="84">
        <v>1202.6693407272699</v>
      </c>
      <c r="C101" s="84">
        <v>1077.2129552727256</v>
      </c>
      <c r="D101" s="79"/>
      <c r="E101" s="79"/>
      <c r="F101" s="79"/>
      <c r="U101" s="79"/>
      <c r="V101" s="79"/>
      <c r="W101" s="79"/>
    </row>
    <row r="102" spans="1:23" x14ac:dyDescent="0.3">
      <c r="A102" s="83">
        <v>37993</v>
      </c>
      <c r="B102" s="84">
        <v>1168.1446215454514</v>
      </c>
      <c r="C102" s="84">
        <v>1035.0550634545425</v>
      </c>
      <c r="D102" s="79"/>
      <c r="E102" s="79"/>
      <c r="F102" s="79"/>
      <c r="U102" s="79"/>
      <c r="V102" s="79"/>
      <c r="W102" s="79"/>
    </row>
    <row r="103" spans="1:23" x14ac:dyDescent="0.3">
      <c r="A103" s="83">
        <v>37994</v>
      </c>
      <c r="B103" s="84">
        <v>1074.6994687272695</v>
      </c>
      <c r="C103" s="84">
        <v>998.64769045454318</v>
      </c>
      <c r="D103" s="79"/>
      <c r="E103" s="79"/>
      <c r="F103" s="79"/>
      <c r="U103" s="79"/>
      <c r="V103" s="79"/>
      <c r="W103" s="79"/>
    </row>
    <row r="104" spans="1:23" x14ac:dyDescent="0.3">
      <c r="A104" s="83">
        <v>37995</v>
      </c>
      <c r="B104" s="84">
        <v>1009.3703315454522</v>
      </c>
      <c r="C104" s="84">
        <v>977.20814909090711</v>
      </c>
      <c r="D104" s="79"/>
      <c r="E104" s="79"/>
      <c r="F104" s="79"/>
      <c r="U104" s="79"/>
      <c r="V104" s="79"/>
      <c r="W104" s="79"/>
    </row>
    <row r="105" spans="1:23" x14ac:dyDescent="0.3">
      <c r="A105" s="83">
        <v>37996</v>
      </c>
      <c r="B105" s="84">
        <v>915.11331154545132</v>
      </c>
      <c r="C105" s="84">
        <v>933.80813818181502</v>
      </c>
      <c r="D105" s="79"/>
      <c r="E105" s="79"/>
      <c r="F105" s="79"/>
      <c r="U105" s="79"/>
      <c r="V105" s="79"/>
      <c r="W105" s="79"/>
    </row>
    <row r="106" spans="1:23" x14ac:dyDescent="0.3">
      <c r="A106" s="83">
        <v>37997</v>
      </c>
      <c r="B106" s="84">
        <v>836.31569209090787</v>
      </c>
      <c r="C106" s="84">
        <v>920.87605999999755</v>
      </c>
      <c r="D106" s="79"/>
      <c r="E106" s="79"/>
      <c r="F106" s="79"/>
      <c r="U106" s="79"/>
      <c r="V106" s="79"/>
      <c r="W106" s="79"/>
    </row>
    <row r="107" spans="1:23" x14ac:dyDescent="0.3">
      <c r="A107" s="83">
        <v>37998</v>
      </c>
      <c r="B107" s="84">
        <v>795.42968436363481</v>
      </c>
      <c r="C107" s="84">
        <v>926.69084181818016</v>
      </c>
      <c r="D107" s="79"/>
      <c r="E107" s="79"/>
      <c r="F107" s="79"/>
      <c r="U107" s="79"/>
      <c r="V107" s="79"/>
      <c r="W107" s="79"/>
    </row>
    <row r="108" spans="1:23" x14ac:dyDescent="0.3">
      <c r="A108" s="83">
        <v>37999</v>
      </c>
      <c r="B108" s="84">
        <v>769.55239581817966</v>
      </c>
      <c r="C108" s="84">
        <v>919.41503372727084</v>
      </c>
      <c r="D108" s="79"/>
      <c r="E108" s="79"/>
      <c r="F108" s="79"/>
      <c r="U108" s="79"/>
      <c r="V108" s="79"/>
      <c r="W108" s="79"/>
    </row>
    <row r="109" spans="1:23" x14ac:dyDescent="0.3">
      <c r="A109" s="83">
        <v>38000</v>
      </c>
      <c r="B109" s="84">
        <v>744.12550254545249</v>
      </c>
      <c r="C109" s="84">
        <v>893.76660027272408</v>
      </c>
      <c r="D109" s="79"/>
      <c r="E109" s="79"/>
      <c r="F109" s="79"/>
      <c r="U109" s="79"/>
      <c r="V109" s="79"/>
      <c r="W109" s="79"/>
    </row>
    <row r="110" spans="1:23" x14ac:dyDescent="0.3">
      <c r="A110" s="83">
        <v>38001</v>
      </c>
      <c r="B110" s="84">
        <v>727.0354859999984</v>
      </c>
      <c r="C110" s="84">
        <v>886.47944909090643</v>
      </c>
      <c r="D110" s="79"/>
      <c r="E110" s="79"/>
      <c r="F110" s="79"/>
      <c r="U110" s="79"/>
      <c r="V110" s="79"/>
      <c r="W110" s="79"/>
    </row>
    <row r="111" spans="1:23" x14ac:dyDescent="0.3">
      <c r="A111" s="83">
        <v>38002</v>
      </c>
      <c r="B111" s="84">
        <v>700.60507072727148</v>
      </c>
      <c r="C111" s="84">
        <v>878.88518245454247</v>
      </c>
      <c r="D111" s="79"/>
      <c r="E111" s="79"/>
      <c r="F111" s="79"/>
      <c r="U111" s="79"/>
      <c r="V111" s="79"/>
      <c r="W111" s="79"/>
    </row>
    <row r="112" spans="1:23" x14ac:dyDescent="0.3">
      <c r="A112" s="83">
        <v>38003</v>
      </c>
      <c r="B112" s="84">
        <v>657.02734245454428</v>
      </c>
      <c r="C112" s="84">
        <v>880.29765390908835</v>
      </c>
      <c r="D112" s="79"/>
      <c r="E112" s="79"/>
      <c r="F112" s="79"/>
      <c r="U112" s="79"/>
      <c r="V112" s="79"/>
      <c r="W112" s="79"/>
    </row>
    <row r="113" spans="1:23" x14ac:dyDescent="0.3">
      <c r="A113" s="83">
        <v>38004</v>
      </c>
      <c r="B113" s="84">
        <v>625.52753445454414</v>
      </c>
      <c r="C113" s="84">
        <v>881.81539599999746</v>
      </c>
      <c r="D113" s="79"/>
      <c r="E113" s="79"/>
      <c r="F113" s="79"/>
      <c r="U113" s="79"/>
      <c r="V113" s="79"/>
      <c r="W113" s="79"/>
    </row>
    <row r="114" spans="1:23" x14ac:dyDescent="0.3">
      <c r="A114" s="83">
        <v>38005</v>
      </c>
      <c r="B114" s="84">
        <v>565.69996036363591</v>
      </c>
      <c r="C114" s="84">
        <v>884.6849810909074</v>
      </c>
      <c r="D114" s="79"/>
      <c r="E114" s="79"/>
      <c r="F114" s="79"/>
      <c r="U114" s="79"/>
      <c r="V114" s="79"/>
      <c r="W114" s="79"/>
    </row>
    <row r="115" spans="1:23" x14ac:dyDescent="0.3">
      <c r="A115" s="83">
        <v>38006</v>
      </c>
      <c r="B115" s="84">
        <v>511.66170563636274</v>
      </c>
      <c r="C115" s="84">
        <v>897.77441072727152</v>
      </c>
      <c r="D115" s="79"/>
      <c r="E115" s="79"/>
      <c r="F115" s="79"/>
      <c r="U115" s="79"/>
      <c r="V115" s="79"/>
      <c r="W115" s="79"/>
    </row>
    <row r="116" spans="1:23" x14ac:dyDescent="0.3">
      <c r="A116" s="83">
        <v>38007</v>
      </c>
      <c r="B116" s="84">
        <v>474.53228481818047</v>
      </c>
      <c r="C116" s="84">
        <v>913.75625772727119</v>
      </c>
      <c r="D116" s="79"/>
      <c r="E116" s="79"/>
      <c r="F116" s="79"/>
      <c r="U116" s="79"/>
      <c r="V116" s="79"/>
      <c r="W116" s="79"/>
    </row>
    <row r="117" spans="1:23" x14ac:dyDescent="0.3">
      <c r="A117" s="83">
        <v>38008</v>
      </c>
      <c r="B117" s="84">
        <v>431.56272545454391</v>
      </c>
      <c r="C117" s="84">
        <v>927.94348072727121</v>
      </c>
      <c r="D117" s="79"/>
      <c r="E117" s="79"/>
      <c r="F117" s="79"/>
      <c r="U117" s="79"/>
      <c r="V117" s="79"/>
      <c r="W117" s="79"/>
    </row>
    <row r="118" spans="1:23" x14ac:dyDescent="0.3">
      <c r="A118" s="83">
        <v>38009</v>
      </c>
      <c r="B118" s="84">
        <v>422.4357856363622</v>
      </c>
      <c r="C118" s="84">
        <v>949.21426145454484</v>
      </c>
      <c r="D118" s="79"/>
      <c r="E118" s="79"/>
      <c r="F118" s="79"/>
      <c r="U118" s="79"/>
      <c r="V118" s="79"/>
      <c r="W118" s="79"/>
    </row>
    <row r="119" spans="1:23" x14ac:dyDescent="0.3">
      <c r="A119" s="83">
        <v>38010</v>
      </c>
      <c r="B119" s="84">
        <v>437.48057009090803</v>
      </c>
      <c r="C119" s="84">
        <v>977.28100981817965</v>
      </c>
      <c r="D119" s="79"/>
      <c r="E119" s="79"/>
      <c r="F119" s="79"/>
      <c r="U119" s="79"/>
      <c r="V119" s="79"/>
      <c r="W119" s="79"/>
    </row>
    <row r="120" spans="1:23" x14ac:dyDescent="0.3">
      <c r="A120" s="83">
        <v>38011</v>
      </c>
      <c r="B120" s="84">
        <v>441.57196354545334</v>
      </c>
      <c r="C120" s="84">
        <v>976.8192239999986</v>
      </c>
      <c r="D120" s="79"/>
      <c r="E120" s="79"/>
      <c r="F120" s="79"/>
      <c r="U120" s="79"/>
      <c r="V120" s="79"/>
      <c r="W120" s="79"/>
    </row>
    <row r="121" spans="1:23" x14ac:dyDescent="0.3">
      <c r="A121" s="83">
        <v>38012</v>
      </c>
      <c r="B121" s="84">
        <v>481.83151690908892</v>
      </c>
      <c r="C121" s="84">
        <v>950.86520818181668</v>
      </c>
      <c r="D121" s="79"/>
      <c r="E121" s="79"/>
      <c r="F121" s="79"/>
      <c r="U121" s="79"/>
      <c r="V121" s="79"/>
      <c r="W121" s="79"/>
    </row>
    <row r="122" spans="1:23" x14ac:dyDescent="0.3">
      <c r="A122" s="83">
        <v>38013</v>
      </c>
      <c r="B122" s="84">
        <v>486.36105954545343</v>
      </c>
      <c r="C122" s="84">
        <v>925.29400999999814</v>
      </c>
      <c r="D122" s="79"/>
      <c r="E122" s="79"/>
      <c r="F122" s="79"/>
      <c r="U122" s="79"/>
      <c r="V122" s="79"/>
      <c r="W122" s="79"/>
    </row>
    <row r="123" spans="1:23" x14ac:dyDescent="0.3">
      <c r="A123" s="83">
        <v>38014</v>
      </c>
      <c r="B123" s="84">
        <v>485.54061363636288</v>
      </c>
      <c r="C123" s="84">
        <v>881.71811299999877</v>
      </c>
      <c r="D123" s="79"/>
      <c r="E123" s="79"/>
      <c r="F123" s="79"/>
      <c r="U123" s="79"/>
      <c r="V123" s="79"/>
      <c r="W123" s="79"/>
    </row>
    <row r="124" spans="1:23" x14ac:dyDescent="0.3">
      <c r="A124" s="83">
        <v>38015</v>
      </c>
      <c r="B124" s="84">
        <v>478.52036563636329</v>
      </c>
      <c r="C124" s="84">
        <v>845.56556490908952</v>
      </c>
      <c r="D124" s="79"/>
      <c r="E124" s="79"/>
      <c r="F124" s="79"/>
      <c r="U124" s="79"/>
      <c r="V124" s="79"/>
      <c r="W124" s="79"/>
    </row>
    <row r="125" spans="1:23" x14ac:dyDescent="0.3">
      <c r="A125" s="83">
        <v>38016</v>
      </c>
      <c r="B125" s="84">
        <v>467.19114145454506</v>
      </c>
      <c r="C125" s="84">
        <v>828.06655681818017</v>
      </c>
      <c r="D125" s="79"/>
      <c r="E125" s="79"/>
      <c r="F125" s="79"/>
      <c r="U125" s="79"/>
      <c r="V125" s="79"/>
      <c r="W125" s="79"/>
    </row>
    <row r="126" spans="1:23" x14ac:dyDescent="0.3">
      <c r="A126" s="83">
        <v>38017</v>
      </c>
      <c r="B126" s="84">
        <v>445.53320609090872</v>
      </c>
      <c r="C126" s="84">
        <v>838.94127072727224</v>
      </c>
      <c r="D126" s="79"/>
      <c r="E126" s="79"/>
      <c r="F126" s="79"/>
      <c r="U126" s="79"/>
      <c r="V126" s="79"/>
      <c r="W126" s="79"/>
    </row>
    <row r="127" spans="1:23" x14ac:dyDescent="0.3">
      <c r="A127" s="83">
        <v>38018</v>
      </c>
      <c r="B127" s="84">
        <v>460.02708990909059</v>
      </c>
      <c r="C127" s="84">
        <v>849.883359545453</v>
      </c>
      <c r="D127" s="79"/>
      <c r="E127" s="79"/>
      <c r="F127" s="79"/>
      <c r="U127" s="79"/>
      <c r="V127" s="79"/>
      <c r="W127" s="79"/>
    </row>
    <row r="128" spans="1:23" x14ac:dyDescent="0.3">
      <c r="A128" s="83">
        <v>38019</v>
      </c>
      <c r="B128" s="84">
        <v>470.1578160909088</v>
      </c>
      <c r="C128" s="84">
        <v>864.73711190908955</v>
      </c>
      <c r="D128" s="79"/>
      <c r="E128" s="79"/>
      <c r="F128" s="79"/>
      <c r="U128" s="79"/>
      <c r="V128" s="79"/>
      <c r="W128" s="79"/>
    </row>
    <row r="129" spans="1:23" x14ac:dyDescent="0.3">
      <c r="A129" s="83">
        <v>38020</v>
      </c>
      <c r="B129" s="84">
        <v>492.63673718181775</v>
      </c>
      <c r="C129" s="84">
        <v>833.21663099999773</v>
      </c>
      <c r="D129" s="79"/>
      <c r="E129" s="79"/>
      <c r="F129" s="79"/>
      <c r="U129" s="79"/>
      <c r="V129" s="79"/>
      <c r="W129" s="79"/>
    </row>
    <row r="130" spans="1:23" x14ac:dyDescent="0.3">
      <c r="A130" s="83">
        <v>38021</v>
      </c>
      <c r="B130" s="84">
        <v>518.78851454545372</v>
      </c>
      <c r="C130" s="84">
        <v>808.85735345454339</v>
      </c>
      <c r="D130" s="79"/>
      <c r="E130" s="79"/>
      <c r="F130" s="79"/>
      <c r="U130" s="79"/>
      <c r="V130" s="79"/>
      <c r="W130" s="79"/>
    </row>
    <row r="131" spans="1:23" x14ac:dyDescent="0.3">
      <c r="A131" s="83">
        <v>38022</v>
      </c>
      <c r="B131" s="84">
        <v>517.20500790909034</v>
      </c>
      <c r="C131" s="84">
        <v>786.84709563636227</v>
      </c>
      <c r="D131" s="79"/>
      <c r="E131" s="79"/>
      <c r="F131" s="79"/>
      <c r="U131" s="79"/>
      <c r="V131" s="79"/>
      <c r="W131" s="79"/>
    </row>
    <row r="132" spans="1:23" x14ac:dyDescent="0.3">
      <c r="A132" s="83">
        <v>38023</v>
      </c>
      <c r="B132" s="84">
        <v>514.34590063636301</v>
      </c>
      <c r="C132" s="84">
        <v>752.91622890908843</v>
      </c>
      <c r="D132" s="79"/>
      <c r="E132" s="79"/>
      <c r="F132" s="79"/>
      <c r="U132" s="79"/>
      <c r="V132" s="79"/>
      <c r="W132" s="79"/>
    </row>
    <row r="133" spans="1:23" x14ac:dyDescent="0.3">
      <c r="A133" s="83">
        <v>38024</v>
      </c>
      <c r="B133" s="84">
        <v>526.96765136363592</v>
      </c>
      <c r="C133" s="84">
        <v>759.20431654545291</v>
      </c>
      <c r="D133" s="79"/>
      <c r="E133" s="79"/>
      <c r="F133" s="79"/>
      <c r="U133" s="79"/>
      <c r="V133" s="79"/>
      <c r="W133" s="79"/>
    </row>
    <row r="134" spans="1:23" x14ac:dyDescent="0.3">
      <c r="A134" s="83">
        <v>38025</v>
      </c>
      <c r="B134" s="84">
        <v>516.01379481818162</v>
      </c>
      <c r="C134" s="84">
        <v>768.84727745454347</v>
      </c>
      <c r="D134" s="79"/>
      <c r="E134" s="79"/>
      <c r="F134" s="79"/>
      <c r="U134" s="79"/>
      <c r="V134" s="79"/>
      <c r="W134" s="79"/>
    </row>
    <row r="135" spans="1:23" x14ac:dyDescent="0.3">
      <c r="A135" s="83">
        <v>38026</v>
      </c>
      <c r="B135" s="84">
        <v>535.90033327272636</v>
      </c>
      <c r="C135" s="84">
        <v>742.24479527272558</v>
      </c>
      <c r="D135" s="79"/>
      <c r="E135" s="79"/>
      <c r="F135" s="79"/>
      <c r="U135" s="79"/>
      <c r="V135" s="79"/>
      <c r="W135" s="79"/>
    </row>
    <row r="136" spans="1:23" x14ac:dyDescent="0.3">
      <c r="A136" s="83">
        <v>38027</v>
      </c>
      <c r="B136" s="84">
        <v>526.84804945454425</v>
      </c>
      <c r="C136" s="84">
        <v>725.6631298181801</v>
      </c>
      <c r="D136" s="79"/>
      <c r="E136" s="79"/>
      <c r="F136" s="79"/>
      <c r="U136" s="79"/>
      <c r="V136" s="79"/>
      <c r="W136" s="79"/>
    </row>
    <row r="137" spans="1:23" x14ac:dyDescent="0.3">
      <c r="A137" s="83">
        <v>38028</v>
      </c>
      <c r="B137" s="84">
        <v>505.83675227272693</v>
      </c>
      <c r="C137" s="84">
        <v>713.27185090908824</v>
      </c>
      <c r="D137" s="79"/>
      <c r="E137" s="79"/>
      <c r="F137" s="79"/>
      <c r="U137" s="79"/>
      <c r="V137" s="79"/>
      <c r="W137" s="79"/>
    </row>
    <row r="138" spans="1:23" x14ac:dyDescent="0.3">
      <c r="A138" s="83">
        <v>38029</v>
      </c>
      <c r="B138" s="84">
        <v>482.04611854545431</v>
      </c>
      <c r="C138" s="84">
        <v>701.96780781818097</v>
      </c>
      <c r="D138" s="79"/>
      <c r="E138" s="79"/>
      <c r="F138" s="79"/>
      <c r="U138" s="79"/>
      <c r="V138" s="79"/>
      <c r="W138" s="79"/>
    </row>
    <row r="139" spans="1:23" x14ac:dyDescent="0.3">
      <c r="A139" s="83">
        <v>38030</v>
      </c>
      <c r="B139" s="84">
        <v>429.04526854545423</v>
      </c>
      <c r="C139" s="84">
        <v>644.03606845454408</v>
      </c>
      <c r="D139" s="79"/>
      <c r="E139" s="79"/>
      <c r="F139" s="79"/>
      <c r="U139" s="79"/>
      <c r="V139" s="79"/>
      <c r="W139" s="79"/>
    </row>
    <row r="140" spans="1:23" x14ac:dyDescent="0.3">
      <c r="A140" s="83">
        <v>38031</v>
      </c>
      <c r="B140" s="84">
        <v>385.90177072727249</v>
      </c>
      <c r="C140" s="84">
        <v>602.92299163636221</v>
      </c>
      <c r="D140" s="79"/>
      <c r="E140" s="79"/>
      <c r="F140" s="79"/>
      <c r="U140" s="79"/>
      <c r="V140" s="79"/>
      <c r="W140" s="79"/>
    </row>
    <row r="141" spans="1:23" x14ac:dyDescent="0.3">
      <c r="A141" s="83">
        <v>38032</v>
      </c>
      <c r="B141" s="84">
        <v>354.57880845454531</v>
      </c>
      <c r="C141" s="84">
        <v>599.63835245454368</v>
      </c>
      <c r="D141" s="79"/>
      <c r="E141" s="79"/>
      <c r="F141" s="79"/>
      <c r="U141" s="79"/>
      <c r="V141" s="79"/>
      <c r="W141" s="79"/>
    </row>
    <row r="142" spans="1:23" x14ac:dyDescent="0.3">
      <c r="A142" s="83">
        <v>38033</v>
      </c>
      <c r="B142" s="84">
        <v>345.76945981818159</v>
      </c>
      <c r="C142" s="84">
        <v>575.3807878181799</v>
      </c>
      <c r="D142" s="79"/>
      <c r="E142" s="79"/>
      <c r="F142" s="79"/>
      <c r="U142" s="79"/>
      <c r="V142" s="79"/>
      <c r="W142" s="79"/>
    </row>
    <row r="143" spans="1:23" x14ac:dyDescent="0.3">
      <c r="A143" s="83">
        <v>38034</v>
      </c>
      <c r="B143" s="84">
        <v>289.30399754545431</v>
      </c>
      <c r="C143" s="84">
        <v>502.46002445454388</v>
      </c>
      <c r="D143" s="79"/>
      <c r="E143" s="79"/>
      <c r="F143" s="79"/>
      <c r="U143" s="79"/>
      <c r="V143" s="79"/>
      <c r="W143" s="79"/>
    </row>
    <row r="144" spans="1:23" x14ac:dyDescent="0.3">
      <c r="A144" s="83">
        <v>38035</v>
      </c>
      <c r="B144" s="84">
        <v>266.63662245454515</v>
      </c>
      <c r="C144" s="84">
        <v>463.85978090909038</v>
      </c>
      <c r="D144" s="79"/>
      <c r="E144" s="79"/>
      <c r="F144" s="79"/>
      <c r="U144" s="79"/>
      <c r="V144" s="79"/>
      <c r="W144" s="79"/>
    </row>
    <row r="145" spans="1:23" x14ac:dyDescent="0.3">
      <c r="A145" s="83">
        <v>38036</v>
      </c>
      <c r="B145" s="84">
        <v>235.12530299999963</v>
      </c>
      <c r="C145" s="84">
        <v>409.09602536363542</v>
      </c>
      <c r="D145" s="79"/>
      <c r="E145" s="79"/>
      <c r="F145" s="79"/>
      <c r="U145" s="79"/>
      <c r="V145" s="79"/>
      <c r="W145" s="79"/>
    </row>
    <row r="146" spans="1:23" x14ac:dyDescent="0.3">
      <c r="A146" s="83">
        <v>38037</v>
      </c>
      <c r="B146" s="84">
        <v>262.51789463636334</v>
      </c>
      <c r="C146" s="84">
        <v>393.92061963636331</v>
      </c>
      <c r="D146" s="79"/>
      <c r="E146" s="79"/>
      <c r="F146" s="79"/>
      <c r="U146" s="79"/>
      <c r="V146" s="79"/>
      <c r="W146" s="79"/>
    </row>
    <row r="147" spans="1:23" x14ac:dyDescent="0.3">
      <c r="A147" s="83">
        <v>38038</v>
      </c>
      <c r="B147" s="84">
        <v>326.57996836363611</v>
      </c>
      <c r="C147" s="84">
        <v>410.52070290909069</v>
      </c>
      <c r="D147" s="79"/>
      <c r="E147" s="79"/>
      <c r="F147" s="79"/>
      <c r="U147" s="79"/>
      <c r="V147" s="79"/>
      <c r="W147" s="79"/>
    </row>
    <row r="148" spans="1:23" x14ac:dyDescent="0.3">
      <c r="A148" s="83">
        <v>38039</v>
      </c>
      <c r="B148" s="84">
        <v>373.31018936363608</v>
      </c>
      <c r="C148" s="84">
        <v>445.67974209090852</v>
      </c>
      <c r="D148" s="79"/>
      <c r="E148" s="79"/>
      <c r="F148" s="79"/>
      <c r="U148" s="79"/>
      <c r="V148" s="79"/>
      <c r="W148" s="79"/>
    </row>
    <row r="149" spans="1:23" x14ac:dyDescent="0.3">
      <c r="A149" s="83">
        <v>38040</v>
      </c>
      <c r="B149" s="84">
        <v>415.70122327272696</v>
      </c>
      <c r="C149" s="84">
        <v>453.92616563636273</v>
      </c>
      <c r="D149" s="79"/>
      <c r="E149" s="79"/>
      <c r="F149" s="79"/>
      <c r="U149" s="79"/>
      <c r="V149" s="79"/>
      <c r="W149" s="79"/>
    </row>
    <row r="150" spans="1:23" x14ac:dyDescent="0.3">
      <c r="A150" s="83">
        <v>38041</v>
      </c>
      <c r="B150" s="84">
        <v>476.74919072727243</v>
      </c>
      <c r="C150" s="84">
        <v>470.58036872727143</v>
      </c>
      <c r="D150" s="79"/>
      <c r="E150" s="79"/>
      <c r="F150" s="79"/>
      <c r="U150" s="79"/>
      <c r="V150" s="79"/>
      <c r="W150" s="79"/>
    </row>
    <row r="151" spans="1:23" x14ac:dyDescent="0.3">
      <c r="A151" s="83">
        <v>38042</v>
      </c>
      <c r="B151" s="84">
        <v>484.23715263636336</v>
      </c>
      <c r="C151" s="84">
        <v>508.80715081818062</v>
      </c>
      <c r="D151" s="79"/>
      <c r="E151" s="79"/>
      <c r="F151" s="79"/>
      <c r="U151" s="79"/>
      <c r="V151" s="79"/>
      <c r="W151" s="79"/>
    </row>
    <row r="152" spans="1:23" x14ac:dyDescent="0.3">
      <c r="A152" s="83">
        <v>38043</v>
      </c>
      <c r="B152" s="84">
        <v>465.44114554545433</v>
      </c>
      <c r="C152" s="84">
        <v>553.55227036363453</v>
      </c>
      <c r="D152" s="79"/>
      <c r="E152" s="79"/>
      <c r="F152" s="79"/>
      <c r="U152" s="79"/>
      <c r="V152" s="79"/>
      <c r="W152" s="79"/>
    </row>
    <row r="153" spans="1:23" x14ac:dyDescent="0.3">
      <c r="A153" s="83">
        <v>38044</v>
      </c>
      <c r="B153" s="84">
        <v>435.27472754545414</v>
      </c>
      <c r="C153" s="84">
        <v>558.03620209090798</v>
      </c>
      <c r="D153" s="79"/>
      <c r="E153" s="79"/>
      <c r="F153" s="79"/>
      <c r="U153" s="79"/>
      <c r="V153" s="79"/>
      <c r="W153" s="79"/>
    </row>
    <row r="154" spans="1:23" x14ac:dyDescent="0.3">
      <c r="A154" s="83">
        <v>38045</v>
      </c>
      <c r="B154" s="84">
        <v>408.6936145454543</v>
      </c>
      <c r="C154" s="84">
        <v>561.88829409090795</v>
      </c>
      <c r="D154" s="79"/>
      <c r="E154" s="79"/>
      <c r="F154" s="79"/>
      <c r="U154" s="79"/>
      <c r="V154" s="79"/>
      <c r="W154" s="79"/>
    </row>
    <row r="155" spans="1:23" x14ac:dyDescent="0.3">
      <c r="A155" s="83">
        <v>38047</v>
      </c>
      <c r="B155" s="84">
        <v>388.8736817272723</v>
      </c>
      <c r="C155" s="84">
        <v>574.17637081818054</v>
      </c>
      <c r="D155" s="79"/>
      <c r="E155" s="79"/>
      <c r="F155" s="79"/>
      <c r="U155" s="79"/>
      <c r="V155" s="79"/>
      <c r="W155" s="79"/>
    </row>
    <row r="156" spans="1:23" x14ac:dyDescent="0.3">
      <c r="A156" s="83">
        <v>38048</v>
      </c>
      <c r="B156" s="84">
        <v>383.63306354545426</v>
      </c>
      <c r="C156" s="84">
        <v>587.62592536363468</v>
      </c>
      <c r="D156" s="79"/>
      <c r="E156" s="79"/>
      <c r="F156" s="79"/>
      <c r="U156" s="79"/>
      <c r="V156" s="79"/>
      <c r="W156" s="79"/>
    </row>
    <row r="157" spans="1:23" x14ac:dyDescent="0.3">
      <c r="A157" s="83">
        <v>38049</v>
      </c>
      <c r="B157" s="84">
        <v>363.84721599999966</v>
      </c>
      <c r="C157" s="84">
        <v>591.22458699999811</v>
      </c>
      <c r="D157" s="79"/>
      <c r="E157" s="79"/>
      <c r="F157" s="79"/>
      <c r="U157" s="79"/>
      <c r="V157" s="79"/>
      <c r="W157" s="79"/>
    </row>
    <row r="158" spans="1:23" x14ac:dyDescent="0.3">
      <c r="A158" s="83">
        <v>38050</v>
      </c>
      <c r="B158" s="84">
        <v>367.39872172727246</v>
      </c>
      <c r="C158" s="84">
        <v>612.79793663636246</v>
      </c>
      <c r="D158" s="79"/>
      <c r="E158" s="79"/>
      <c r="F158" s="79"/>
      <c r="U158" s="79"/>
      <c r="V158" s="79"/>
      <c r="W158" s="79"/>
    </row>
    <row r="159" spans="1:23" x14ac:dyDescent="0.3">
      <c r="A159" s="83">
        <v>38051</v>
      </c>
      <c r="B159" s="84">
        <v>386.9390669999998</v>
      </c>
      <c r="C159" s="84">
        <v>646.32824572727191</v>
      </c>
      <c r="D159" s="79"/>
      <c r="E159" s="79"/>
      <c r="F159" s="79"/>
      <c r="U159" s="79"/>
      <c r="V159" s="79"/>
      <c r="W159" s="79"/>
    </row>
    <row r="160" spans="1:23" x14ac:dyDescent="0.3">
      <c r="A160" s="83">
        <v>38052</v>
      </c>
      <c r="B160" s="84">
        <v>421.59094181818142</v>
      </c>
      <c r="C160" s="84">
        <v>636.34649554545376</v>
      </c>
      <c r="D160" s="79"/>
      <c r="E160" s="79"/>
      <c r="F160" s="79"/>
      <c r="U160" s="79"/>
      <c r="V160" s="79"/>
      <c r="W160" s="79"/>
    </row>
    <row r="161" spans="1:23" x14ac:dyDescent="0.3">
      <c r="A161" s="83">
        <v>38053</v>
      </c>
      <c r="B161" s="84">
        <v>465.02192481818105</v>
      </c>
      <c r="C161" s="84">
        <v>659.41478136363457</v>
      </c>
      <c r="D161" s="79"/>
      <c r="E161" s="79"/>
      <c r="F161" s="79"/>
      <c r="U161" s="79"/>
      <c r="V161" s="79"/>
      <c r="W161" s="79"/>
    </row>
    <row r="162" spans="1:23" x14ac:dyDescent="0.3">
      <c r="A162" s="83">
        <v>38054</v>
      </c>
      <c r="B162" s="84">
        <v>524.78703490908993</v>
      </c>
      <c r="C162" s="84">
        <v>682.77212036363505</v>
      </c>
      <c r="D162" s="79"/>
      <c r="E162" s="79"/>
      <c r="F162" s="79"/>
      <c r="U162" s="79"/>
      <c r="V162" s="79"/>
      <c r="W162" s="79"/>
    </row>
    <row r="163" spans="1:23" x14ac:dyDescent="0.3">
      <c r="A163" s="83">
        <v>38055</v>
      </c>
      <c r="B163" s="84">
        <v>565.15876627272473</v>
      </c>
      <c r="C163" s="84">
        <v>680.21807845454373</v>
      </c>
      <c r="D163" s="79"/>
      <c r="E163" s="79"/>
      <c r="F163" s="79"/>
      <c r="U163" s="79"/>
      <c r="V163" s="79"/>
      <c r="W163" s="79"/>
    </row>
    <row r="164" spans="1:23" x14ac:dyDescent="0.3">
      <c r="A164" s="83">
        <v>38056</v>
      </c>
      <c r="B164" s="84">
        <v>577.17636454545345</v>
      </c>
      <c r="C164" s="84">
        <v>703.86302054545365</v>
      </c>
      <c r="D164" s="79"/>
      <c r="E164" s="79"/>
      <c r="F164" s="79"/>
      <c r="U164" s="79"/>
      <c r="V164" s="79"/>
      <c r="W164" s="79"/>
    </row>
    <row r="165" spans="1:23" x14ac:dyDescent="0.3">
      <c r="A165" s="83">
        <v>38057</v>
      </c>
      <c r="B165" s="84">
        <v>563.51422299999854</v>
      </c>
      <c r="C165" s="84">
        <v>733.07067881818023</v>
      </c>
      <c r="D165" s="79"/>
      <c r="E165" s="79"/>
      <c r="F165" s="79"/>
      <c r="U165" s="79"/>
      <c r="V165" s="79"/>
      <c r="W165" s="79"/>
    </row>
    <row r="166" spans="1:23" x14ac:dyDescent="0.3">
      <c r="A166" s="83">
        <v>38058</v>
      </c>
      <c r="B166" s="84">
        <v>526.93173590908953</v>
      </c>
      <c r="C166" s="84">
        <v>754.00799399999801</v>
      </c>
      <c r="D166" s="79"/>
      <c r="E166" s="79"/>
      <c r="F166" s="79"/>
      <c r="U166" s="79"/>
      <c r="V166" s="79"/>
      <c r="W166" s="79"/>
    </row>
    <row r="167" spans="1:23" x14ac:dyDescent="0.3">
      <c r="A167" s="83">
        <v>38059</v>
      </c>
      <c r="B167" s="84">
        <v>480.32979045454397</v>
      </c>
      <c r="C167" s="84">
        <v>757.68286027272597</v>
      </c>
      <c r="D167" s="79"/>
      <c r="E167" s="79"/>
      <c r="F167" s="79"/>
      <c r="U167" s="79"/>
      <c r="V167" s="79"/>
      <c r="W167" s="79"/>
    </row>
    <row r="168" spans="1:23" x14ac:dyDescent="0.3">
      <c r="A168" s="83">
        <v>38060</v>
      </c>
      <c r="B168" s="84">
        <v>445.64955627272673</v>
      </c>
      <c r="C168" s="84">
        <v>761.67424454545289</v>
      </c>
      <c r="D168" s="79"/>
      <c r="E168" s="79"/>
      <c r="F168" s="79"/>
      <c r="U168" s="79"/>
      <c r="V168" s="79"/>
      <c r="W168" s="79"/>
    </row>
    <row r="169" spans="1:23" x14ac:dyDescent="0.3">
      <c r="A169" s="83">
        <v>38061</v>
      </c>
      <c r="B169" s="84">
        <v>429.05104463636309</v>
      </c>
      <c r="C169" s="84">
        <v>786.3662396363618</v>
      </c>
      <c r="D169" s="79"/>
      <c r="E169" s="79"/>
      <c r="F169" s="79"/>
      <c r="U169" s="79"/>
      <c r="V169" s="79"/>
      <c r="W169" s="79"/>
    </row>
    <row r="170" spans="1:23" x14ac:dyDescent="0.3">
      <c r="A170" s="83">
        <v>38062</v>
      </c>
      <c r="B170" s="84">
        <v>418.81383118181719</v>
      </c>
      <c r="C170" s="84">
        <v>794.8811810909076</v>
      </c>
      <c r="D170" s="79"/>
      <c r="E170" s="79"/>
      <c r="F170" s="79"/>
      <c r="U170" s="79"/>
      <c r="V170" s="79"/>
      <c r="W170" s="79"/>
    </row>
    <row r="171" spans="1:23" x14ac:dyDescent="0.3">
      <c r="A171" s="83">
        <v>38063</v>
      </c>
      <c r="B171" s="84">
        <v>404.70564245454437</v>
      </c>
      <c r="C171" s="84">
        <v>823.11621809090661</v>
      </c>
      <c r="D171" s="79"/>
      <c r="E171" s="79"/>
      <c r="F171" s="79"/>
      <c r="U171" s="79"/>
      <c r="V171" s="79"/>
      <c r="W171" s="79"/>
    </row>
    <row r="172" spans="1:23" x14ac:dyDescent="0.3">
      <c r="A172" s="83">
        <v>38064</v>
      </c>
      <c r="B172" s="84">
        <v>398.80626081818144</v>
      </c>
      <c r="C172" s="84">
        <v>841.89145345454381</v>
      </c>
      <c r="D172" s="79"/>
      <c r="E172" s="79"/>
      <c r="F172" s="79"/>
      <c r="U172" s="79"/>
      <c r="V172" s="79"/>
      <c r="W172" s="79"/>
    </row>
    <row r="173" spans="1:23" x14ac:dyDescent="0.3">
      <c r="A173" s="83">
        <v>38065</v>
      </c>
      <c r="B173" s="84">
        <v>386.58906409090798</v>
      </c>
      <c r="C173" s="84">
        <v>835.76739845454335</v>
      </c>
      <c r="D173" s="79"/>
      <c r="E173" s="79"/>
      <c r="F173" s="79"/>
      <c r="U173" s="79"/>
      <c r="V173" s="79"/>
      <c r="W173" s="79"/>
    </row>
    <row r="174" spans="1:23" x14ac:dyDescent="0.3">
      <c r="A174" s="83">
        <v>38066</v>
      </c>
      <c r="B174" s="84">
        <v>420.20956109090741</v>
      </c>
      <c r="C174" s="84">
        <v>817.31192245454361</v>
      </c>
      <c r="D174" s="79"/>
      <c r="E174" s="79"/>
      <c r="F174" s="79"/>
      <c r="U174" s="79"/>
      <c r="V174" s="79"/>
      <c r="W174" s="79"/>
    </row>
    <row r="175" spans="1:23" x14ac:dyDescent="0.3">
      <c r="A175" s="83">
        <v>38067</v>
      </c>
      <c r="B175" s="84">
        <v>484.11270418181641</v>
      </c>
      <c r="C175" s="84">
        <v>831.89639418181628</v>
      </c>
      <c r="D175" s="79"/>
      <c r="E175" s="79"/>
      <c r="F175" s="79"/>
      <c r="U175" s="79"/>
      <c r="V175" s="79"/>
      <c r="W175" s="79"/>
    </row>
    <row r="176" spans="1:23" x14ac:dyDescent="0.3">
      <c r="A176" s="83">
        <v>38068</v>
      </c>
      <c r="B176" s="84">
        <v>534.51684454545341</v>
      </c>
      <c r="C176" s="84">
        <v>840.58201981817933</v>
      </c>
      <c r="D176" s="79"/>
      <c r="E176" s="79"/>
      <c r="F176" s="79"/>
      <c r="U176" s="79"/>
      <c r="V176" s="79"/>
      <c r="W176" s="79"/>
    </row>
    <row r="177" spans="1:23" x14ac:dyDescent="0.3">
      <c r="A177" s="83">
        <v>38069</v>
      </c>
      <c r="B177" s="84">
        <v>559.47097809090815</v>
      </c>
      <c r="C177" s="84">
        <v>836.9156662727255</v>
      </c>
      <c r="D177" s="79"/>
      <c r="E177" s="79"/>
      <c r="F177" s="79"/>
      <c r="U177" s="79"/>
      <c r="V177" s="79"/>
      <c r="W177" s="79"/>
    </row>
    <row r="178" spans="1:23" x14ac:dyDescent="0.3">
      <c r="A178" s="83">
        <v>38070</v>
      </c>
      <c r="B178" s="84">
        <v>562.04998818181616</v>
      </c>
      <c r="C178" s="84">
        <v>852.38102854545264</v>
      </c>
      <c r="D178" s="79"/>
      <c r="E178" s="79"/>
      <c r="F178" s="79"/>
      <c r="U178" s="79"/>
      <c r="V178" s="79"/>
      <c r="W178" s="79"/>
    </row>
    <row r="179" spans="1:23" x14ac:dyDescent="0.3">
      <c r="A179" s="83">
        <v>38071</v>
      </c>
      <c r="B179" s="84">
        <v>564.2307599090891</v>
      </c>
      <c r="C179" s="84">
        <v>862.84583754545224</v>
      </c>
      <c r="D179" s="79"/>
      <c r="E179" s="79"/>
      <c r="F179" s="79"/>
      <c r="U179" s="79"/>
      <c r="V179" s="79"/>
      <c r="W179" s="79"/>
    </row>
    <row r="180" spans="1:23" x14ac:dyDescent="0.3">
      <c r="A180" s="83">
        <v>38072</v>
      </c>
      <c r="B180" s="84">
        <v>586.81651209090717</v>
      </c>
      <c r="C180" s="84">
        <v>824.32371718181662</v>
      </c>
      <c r="D180" s="79"/>
      <c r="E180" s="79"/>
      <c r="F180" s="79"/>
      <c r="U180" s="79"/>
      <c r="V180" s="79"/>
      <c r="W180" s="79"/>
    </row>
    <row r="181" spans="1:23" x14ac:dyDescent="0.3">
      <c r="A181" s="83">
        <v>38073</v>
      </c>
      <c r="B181" s="84">
        <v>623.17334081817967</v>
      </c>
      <c r="C181" s="84">
        <v>817.74678118181691</v>
      </c>
      <c r="D181" s="79"/>
      <c r="E181" s="79"/>
      <c r="F181" s="79"/>
      <c r="U181" s="79"/>
      <c r="V181" s="79"/>
      <c r="W181" s="79"/>
    </row>
    <row r="182" spans="1:23" x14ac:dyDescent="0.3">
      <c r="A182" s="83">
        <v>38074</v>
      </c>
      <c r="B182" s="84">
        <v>658.60883745454248</v>
      </c>
      <c r="C182" s="84">
        <v>860.41467636363438</v>
      </c>
      <c r="D182" s="79"/>
      <c r="E182" s="79"/>
      <c r="F182" s="79"/>
      <c r="U182" s="79"/>
      <c r="V182" s="79"/>
      <c r="W182" s="79"/>
    </row>
    <row r="183" spans="1:23" x14ac:dyDescent="0.3">
      <c r="A183" s="83">
        <v>38075</v>
      </c>
      <c r="B183" s="84">
        <v>698.01551618181645</v>
      </c>
      <c r="C183" s="84">
        <v>859.32774618181634</v>
      </c>
      <c r="D183" s="79"/>
      <c r="E183" s="79"/>
      <c r="F183" s="79"/>
      <c r="U183" s="79"/>
      <c r="V183" s="79"/>
      <c r="W183" s="79"/>
    </row>
    <row r="184" spans="1:23" x14ac:dyDescent="0.3">
      <c r="A184" s="83">
        <v>38076</v>
      </c>
      <c r="B184" s="84">
        <v>746.70642918181545</v>
      </c>
      <c r="C184" s="84">
        <v>867.55517372727172</v>
      </c>
      <c r="D184" s="79"/>
      <c r="E184" s="79"/>
      <c r="F184" s="79"/>
      <c r="U184" s="79"/>
      <c r="V184" s="79"/>
      <c r="W184" s="79"/>
    </row>
    <row r="185" spans="1:23" x14ac:dyDescent="0.3">
      <c r="A185" s="83">
        <v>38077</v>
      </c>
      <c r="B185" s="84">
        <v>771.10966145454245</v>
      </c>
      <c r="C185" s="84">
        <v>872.51963299999829</v>
      </c>
      <c r="D185" s="79"/>
      <c r="E185" s="79"/>
      <c r="F185" s="79"/>
      <c r="U185" s="79"/>
      <c r="V185" s="79"/>
      <c r="W185" s="79"/>
    </row>
  </sheetData>
  <mergeCells count="1">
    <mergeCell ref="F29:I29"/>
  </mergeCells>
  <pageMargins left="0.7" right="0.7" top="0.75" bottom="0.75" header="0.3" footer="0.3"/>
  <drawing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4F47D-C0D4-4FBB-A368-5C14D5B28CC8}">
  <dimension ref="A1:K186"/>
  <sheetViews>
    <sheetView workbookViewId="0"/>
  </sheetViews>
  <sheetFormatPr defaultColWidth="8.8984375" defaultRowHeight="13" x14ac:dyDescent="0.3"/>
  <cols>
    <col min="1" max="9" width="8.8984375" style="7"/>
    <col min="10" max="10" width="30.8984375" style="7" bestFit="1" customWidth="1"/>
    <col min="11" max="11" width="8.8984375" style="7" bestFit="1" customWidth="1"/>
    <col min="12" max="12" width="10.3984375" style="7" bestFit="1" customWidth="1"/>
    <col min="13" max="16384" width="8.8984375" style="7"/>
  </cols>
  <sheetData>
    <row r="1" spans="1:11" x14ac:dyDescent="0.3">
      <c r="A1" s="69" t="str">
        <f>HYPERLINK("#'Contents'!A1","Content Page")</f>
        <v>Content Page</v>
      </c>
      <c r="C1" s="69"/>
    </row>
    <row r="2" spans="1:11" x14ac:dyDescent="0.3">
      <c r="D2" s="136" t="s">
        <v>28</v>
      </c>
      <c r="E2" s="136"/>
      <c r="F2" s="136" t="s">
        <v>296</v>
      </c>
      <c r="G2" s="136"/>
    </row>
    <row r="3" spans="1:11" x14ac:dyDescent="0.3">
      <c r="C3" s="14" t="s">
        <v>6</v>
      </c>
      <c r="D3" s="7" t="s">
        <v>1</v>
      </c>
      <c r="E3" s="7" t="s">
        <v>5</v>
      </c>
      <c r="F3" s="7" t="s">
        <v>210</v>
      </c>
      <c r="G3" s="7" t="s">
        <v>211</v>
      </c>
    </row>
    <row r="4" spans="1:11" x14ac:dyDescent="0.3">
      <c r="C4" s="28">
        <v>45931.25</v>
      </c>
      <c r="D4" s="16">
        <v>86.6</v>
      </c>
      <c r="E4" s="16">
        <v>88.889999999999986</v>
      </c>
      <c r="F4" s="16">
        <v>86.6</v>
      </c>
      <c r="G4" s="16">
        <v>88.889999999999986</v>
      </c>
      <c r="K4" s="16"/>
    </row>
    <row r="5" spans="1:11" x14ac:dyDescent="0.3">
      <c r="C5" s="28">
        <v>45932</v>
      </c>
      <c r="D5" s="16">
        <v>87</v>
      </c>
      <c r="E5" s="16">
        <v>84.63000000000001</v>
      </c>
      <c r="F5" s="16">
        <v>173.6</v>
      </c>
      <c r="G5" s="16">
        <v>173.51999999999998</v>
      </c>
      <c r="J5" s="7" t="s">
        <v>152</v>
      </c>
    </row>
    <row r="6" spans="1:11" x14ac:dyDescent="0.3">
      <c r="C6" s="28">
        <v>45933</v>
      </c>
      <c r="D6" s="16">
        <v>86.800000000000011</v>
      </c>
      <c r="E6" s="16">
        <v>86.17</v>
      </c>
      <c r="F6" s="16">
        <v>260.39999999999998</v>
      </c>
      <c r="G6" s="16">
        <v>259.69</v>
      </c>
    </row>
    <row r="7" spans="1:11" x14ac:dyDescent="0.3">
      <c r="C7" s="28">
        <v>45934</v>
      </c>
      <c r="D7" s="16">
        <v>84.6</v>
      </c>
      <c r="E7" s="16">
        <v>77.55</v>
      </c>
      <c r="F7" s="16">
        <v>345</v>
      </c>
      <c r="G7" s="16">
        <v>337.24</v>
      </c>
    </row>
    <row r="8" spans="1:11" x14ac:dyDescent="0.3">
      <c r="C8" s="28">
        <v>45935</v>
      </c>
      <c r="D8" s="16">
        <v>85.3</v>
      </c>
      <c r="E8" s="16">
        <v>79.47999999999999</v>
      </c>
      <c r="F8" s="16">
        <v>430.3</v>
      </c>
      <c r="G8" s="16">
        <v>416.72</v>
      </c>
    </row>
    <row r="9" spans="1:11" x14ac:dyDescent="0.3">
      <c r="C9" s="28">
        <v>45936</v>
      </c>
      <c r="D9" s="16">
        <v>88.2</v>
      </c>
      <c r="E9" s="16">
        <v>82.470000000000013</v>
      </c>
      <c r="F9" s="16">
        <v>518.5</v>
      </c>
      <c r="G9" s="16">
        <v>499.19000000000005</v>
      </c>
    </row>
    <row r="10" spans="1:11" x14ac:dyDescent="0.3">
      <c r="C10" s="28">
        <v>45937</v>
      </c>
      <c r="D10" s="16">
        <v>88.300000000000011</v>
      </c>
      <c r="E10" s="16">
        <v>87.44</v>
      </c>
      <c r="F10" s="16">
        <v>606.79999999999995</v>
      </c>
      <c r="G10" s="16">
        <v>586.63000000000011</v>
      </c>
    </row>
    <row r="11" spans="1:11" x14ac:dyDescent="0.3">
      <c r="C11" s="28">
        <v>45938</v>
      </c>
      <c r="D11" s="16">
        <v>90.6</v>
      </c>
      <c r="E11" s="16">
        <v>88.200000000000017</v>
      </c>
      <c r="F11" s="16">
        <v>697.4</v>
      </c>
      <c r="G11" s="16">
        <v>674.83000000000015</v>
      </c>
    </row>
    <row r="12" spans="1:11" x14ac:dyDescent="0.3">
      <c r="C12" s="28">
        <v>45939</v>
      </c>
      <c r="D12" s="16">
        <v>92.899999999999991</v>
      </c>
      <c r="E12" s="16">
        <v>88.810000000000016</v>
      </c>
      <c r="F12" s="16">
        <v>790.3</v>
      </c>
      <c r="G12" s="16">
        <v>763.64000000000021</v>
      </c>
    </row>
    <row r="13" spans="1:11" x14ac:dyDescent="0.3">
      <c r="C13" s="28">
        <v>45940</v>
      </c>
      <c r="D13" s="16">
        <v>92.40000000000002</v>
      </c>
      <c r="E13" s="16">
        <v>87.929999999999993</v>
      </c>
      <c r="F13" s="16">
        <v>882.69999999999993</v>
      </c>
      <c r="G13" s="16">
        <v>851.57000000000016</v>
      </c>
    </row>
    <row r="14" spans="1:11" x14ac:dyDescent="0.3">
      <c r="C14" s="28">
        <v>45941</v>
      </c>
      <c r="D14" s="16">
        <v>90.600000000000009</v>
      </c>
      <c r="E14" s="16">
        <v>87.649999999999991</v>
      </c>
      <c r="F14" s="16">
        <v>973.3</v>
      </c>
      <c r="G14" s="16">
        <v>939.22000000000014</v>
      </c>
    </row>
    <row r="15" spans="1:11" x14ac:dyDescent="0.3">
      <c r="C15" s="28">
        <v>45942</v>
      </c>
      <c r="D15" s="16">
        <v>90.6</v>
      </c>
      <c r="E15" s="16">
        <v>88.83</v>
      </c>
      <c r="F15" s="16">
        <v>1063.8999999999999</v>
      </c>
      <c r="G15" s="16">
        <v>1028.0500000000002</v>
      </c>
    </row>
    <row r="16" spans="1:11" x14ac:dyDescent="0.3">
      <c r="C16" s="28">
        <v>45943</v>
      </c>
      <c r="D16" s="16">
        <v>89.399999999999991</v>
      </c>
      <c r="E16" s="16">
        <v>88.47999999999999</v>
      </c>
      <c r="F16" s="16">
        <v>1153.3</v>
      </c>
      <c r="G16" s="16">
        <v>1116.5300000000002</v>
      </c>
    </row>
    <row r="17" spans="3:10" x14ac:dyDescent="0.3">
      <c r="C17" s="28">
        <v>45944</v>
      </c>
      <c r="D17" s="16">
        <v>86.399999999999991</v>
      </c>
      <c r="E17" s="16">
        <v>88.100000000000009</v>
      </c>
      <c r="F17" s="16">
        <v>1239.7</v>
      </c>
      <c r="G17" s="16">
        <v>1204.6300000000001</v>
      </c>
    </row>
    <row r="18" spans="3:10" x14ac:dyDescent="0.3">
      <c r="C18" s="28">
        <v>45945</v>
      </c>
      <c r="D18" s="16">
        <v>84.81</v>
      </c>
      <c r="E18" s="16">
        <v>81.549999999999983</v>
      </c>
      <c r="F18" s="16">
        <v>1324.51</v>
      </c>
      <c r="G18" s="16">
        <v>1286.18</v>
      </c>
    </row>
    <row r="19" spans="3:10" x14ac:dyDescent="0.3">
      <c r="C19" s="28">
        <v>45946</v>
      </c>
      <c r="D19" s="16">
        <v>84.01</v>
      </c>
      <c r="E19" s="16">
        <v>87.43</v>
      </c>
      <c r="F19" s="16">
        <v>1408.52</v>
      </c>
      <c r="G19" s="16">
        <v>1373.6100000000001</v>
      </c>
    </row>
    <row r="20" spans="3:10" x14ac:dyDescent="0.3">
      <c r="C20" s="28">
        <v>45947</v>
      </c>
      <c r="D20" s="16">
        <v>79.41</v>
      </c>
      <c r="E20" s="16">
        <v>83.84</v>
      </c>
      <c r="F20" s="16">
        <v>1487.93</v>
      </c>
      <c r="G20" s="16">
        <v>1457.45</v>
      </c>
    </row>
    <row r="21" spans="3:10" x14ac:dyDescent="0.3">
      <c r="C21" s="28">
        <v>45948</v>
      </c>
      <c r="D21" s="16">
        <v>80.81</v>
      </c>
      <c r="E21" s="16">
        <v>79.829999999999984</v>
      </c>
      <c r="F21" s="16">
        <v>1568.74</v>
      </c>
      <c r="G21" s="16">
        <v>1537.28</v>
      </c>
    </row>
    <row r="22" spans="3:10" x14ac:dyDescent="0.3">
      <c r="C22" s="28">
        <v>45949</v>
      </c>
      <c r="D22" s="16">
        <v>85.9</v>
      </c>
      <c r="E22" s="16">
        <v>84.450000000000017</v>
      </c>
      <c r="F22" s="16">
        <v>1654.64</v>
      </c>
      <c r="G22" s="16">
        <v>1621.73</v>
      </c>
    </row>
    <row r="23" spans="3:10" x14ac:dyDescent="0.3">
      <c r="C23" s="28">
        <v>45950</v>
      </c>
      <c r="D23" s="16">
        <v>87.300000000000011</v>
      </c>
      <c r="E23" s="16">
        <v>82.740000000000009</v>
      </c>
      <c r="F23" s="16">
        <v>1741.94</v>
      </c>
      <c r="G23" s="16">
        <v>1704.47</v>
      </c>
      <c r="J23" s="7" t="s">
        <v>153</v>
      </c>
    </row>
    <row r="24" spans="3:10" x14ac:dyDescent="0.3">
      <c r="C24" s="28">
        <v>45951</v>
      </c>
      <c r="D24" s="16">
        <v>81.099999999999994</v>
      </c>
      <c r="E24" s="16">
        <v>88.29000000000002</v>
      </c>
      <c r="F24" s="16">
        <v>1823.04</v>
      </c>
      <c r="G24" s="16">
        <v>1792.76</v>
      </c>
    </row>
    <row r="25" spans="3:10" x14ac:dyDescent="0.3">
      <c r="C25" s="28">
        <v>45952</v>
      </c>
      <c r="D25" s="16">
        <v>80.900000000000006</v>
      </c>
      <c r="E25" s="16">
        <v>87.559999999999988</v>
      </c>
      <c r="F25" s="16">
        <v>1903.94</v>
      </c>
      <c r="G25" s="16">
        <v>1880.32</v>
      </c>
    </row>
    <row r="26" spans="3:10" x14ac:dyDescent="0.3">
      <c r="C26" s="28">
        <v>45953</v>
      </c>
      <c r="D26" s="16">
        <v>84.9</v>
      </c>
      <c r="E26" s="16">
        <v>89.859999999999985</v>
      </c>
      <c r="F26" s="16">
        <v>1988.8400000000001</v>
      </c>
      <c r="G26" s="16">
        <v>1970.1799999999998</v>
      </c>
    </row>
    <row r="27" spans="3:10" x14ac:dyDescent="0.3">
      <c r="C27" s="28">
        <v>45954</v>
      </c>
      <c r="D27" s="16">
        <v>84.700000000000017</v>
      </c>
      <c r="E27" s="16">
        <v>87.67</v>
      </c>
      <c r="F27" s="16">
        <v>2073.54</v>
      </c>
      <c r="G27" s="16">
        <v>2057.85</v>
      </c>
    </row>
    <row r="28" spans="3:10" x14ac:dyDescent="0.3">
      <c r="C28" s="28">
        <v>45955</v>
      </c>
      <c r="D28" s="16">
        <v>84.200000000000017</v>
      </c>
      <c r="E28" s="16">
        <v>88.22</v>
      </c>
      <c r="F28" s="16">
        <v>2157.7399999999998</v>
      </c>
      <c r="G28" s="16">
        <v>2146.0699999999997</v>
      </c>
    </row>
    <row r="29" spans="3:10" x14ac:dyDescent="0.3">
      <c r="C29" s="28">
        <v>45956</v>
      </c>
      <c r="D29" s="16">
        <v>77.5</v>
      </c>
      <c r="E29" s="16">
        <v>84.779999999999987</v>
      </c>
      <c r="F29" s="16">
        <v>2235.2399999999998</v>
      </c>
      <c r="G29" s="16">
        <v>2230.85</v>
      </c>
    </row>
    <row r="30" spans="3:10" x14ac:dyDescent="0.3">
      <c r="C30" s="28">
        <v>45957</v>
      </c>
      <c r="D30" s="16">
        <v>87.9</v>
      </c>
      <c r="E30" s="16">
        <v>87.86999999999999</v>
      </c>
      <c r="F30" s="16">
        <v>2323.14</v>
      </c>
      <c r="G30" s="16">
        <v>2318.7199999999998</v>
      </c>
    </row>
    <row r="31" spans="3:10" x14ac:dyDescent="0.3">
      <c r="C31" s="28">
        <v>45958</v>
      </c>
      <c r="D31" s="16">
        <v>82.3</v>
      </c>
      <c r="E31" s="16">
        <v>87.31</v>
      </c>
      <c r="F31" s="16">
        <v>2405.44</v>
      </c>
      <c r="G31" s="16">
        <v>2406.0299999999997</v>
      </c>
    </row>
    <row r="32" spans="3:10" x14ac:dyDescent="0.3">
      <c r="C32" s="28">
        <v>45959</v>
      </c>
      <c r="D32" s="16">
        <v>84.199999999999989</v>
      </c>
      <c r="E32" s="16">
        <v>80.5</v>
      </c>
      <c r="F32" s="16">
        <v>2489.64</v>
      </c>
      <c r="G32" s="16">
        <v>2486.5299999999997</v>
      </c>
    </row>
    <row r="33" spans="3:7" x14ac:dyDescent="0.3">
      <c r="C33" s="28">
        <v>45960</v>
      </c>
      <c r="D33" s="16">
        <v>88.6</v>
      </c>
      <c r="E33" s="16">
        <v>81.589999999999989</v>
      </c>
      <c r="F33" s="16">
        <v>2578.2399999999998</v>
      </c>
      <c r="G33" s="16">
        <v>2568.12</v>
      </c>
    </row>
    <row r="34" spans="3:7" x14ac:dyDescent="0.3">
      <c r="C34" s="28">
        <v>45961</v>
      </c>
      <c r="D34" s="16">
        <v>87.700000000000017</v>
      </c>
      <c r="E34" s="16">
        <v>49.67</v>
      </c>
      <c r="F34" s="16">
        <v>2665.9399999999996</v>
      </c>
      <c r="G34" s="16">
        <v>2617.79</v>
      </c>
    </row>
    <row r="35" spans="3:7" x14ac:dyDescent="0.3">
      <c r="C35" s="28">
        <v>45962</v>
      </c>
      <c r="D35" s="16">
        <v>86.399999999999977</v>
      </c>
      <c r="E35" s="16">
        <v>87.02000000000001</v>
      </c>
      <c r="F35" s="16">
        <v>2752.3399999999997</v>
      </c>
      <c r="G35" s="16">
        <v>2704.81</v>
      </c>
    </row>
    <row r="36" spans="3:7" x14ac:dyDescent="0.3">
      <c r="C36" s="28">
        <v>45963</v>
      </c>
      <c r="D36" s="16">
        <v>87.199999999999989</v>
      </c>
      <c r="E36" s="16">
        <v>87.37</v>
      </c>
      <c r="F36" s="16">
        <v>2839.5399999999995</v>
      </c>
      <c r="G36" s="16">
        <v>2792.18</v>
      </c>
    </row>
    <row r="37" spans="3:7" x14ac:dyDescent="0.3">
      <c r="C37" s="28">
        <v>45964</v>
      </c>
      <c r="D37" s="16">
        <v>85.399999999999991</v>
      </c>
      <c r="E37" s="16">
        <v>81.359999999999985</v>
      </c>
      <c r="F37" s="16">
        <v>2924.9399999999996</v>
      </c>
      <c r="G37" s="16">
        <v>2873.54</v>
      </c>
    </row>
    <row r="38" spans="3:7" x14ac:dyDescent="0.3">
      <c r="C38" s="28">
        <v>45965</v>
      </c>
      <c r="D38" s="16">
        <v>75.099999999999994</v>
      </c>
      <c r="E38" s="16">
        <v>83.560000000000016</v>
      </c>
      <c r="F38" s="16">
        <v>3000.0399999999995</v>
      </c>
      <c r="G38" s="16">
        <v>2957.1</v>
      </c>
    </row>
    <row r="39" spans="3:7" x14ac:dyDescent="0.3">
      <c r="C39" s="28">
        <v>45966</v>
      </c>
      <c r="D39" s="16">
        <v>72.7</v>
      </c>
      <c r="E39" s="16">
        <v>85.02</v>
      </c>
      <c r="F39" s="16">
        <v>3072.7399999999993</v>
      </c>
      <c r="G39" s="16">
        <v>3042.12</v>
      </c>
    </row>
    <row r="40" spans="3:7" x14ac:dyDescent="0.3">
      <c r="C40" s="28">
        <v>45967</v>
      </c>
      <c r="D40" s="16">
        <v>70.599999999999994</v>
      </c>
      <c r="E40" s="16">
        <v>83.03</v>
      </c>
      <c r="F40" s="16">
        <v>3143.3399999999992</v>
      </c>
      <c r="G40" s="16">
        <v>3125.15</v>
      </c>
    </row>
    <row r="41" spans="3:7" x14ac:dyDescent="0.3">
      <c r="C41" s="28">
        <v>45968</v>
      </c>
      <c r="D41" s="16">
        <v>81.31</v>
      </c>
      <c r="E41" s="16">
        <v>83.45</v>
      </c>
      <c r="F41" s="16">
        <v>3224.6499999999992</v>
      </c>
      <c r="G41" s="16">
        <v>3208.6</v>
      </c>
    </row>
    <row r="42" spans="3:7" x14ac:dyDescent="0.3">
      <c r="C42" s="28">
        <v>45969</v>
      </c>
      <c r="D42" s="16">
        <v>79.799999999999983</v>
      </c>
      <c r="E42" s="16">
        <v>82.59</v>
      </c>
      <c r="F42" s="16">
        <v>3304.4499999999994</v>
      </c>
      <c r="G42" s="16">
        <v>3291.19</v>
      </c>
    </row>
    <row r="43" spans="3:7" x14ac:dyDescent="0.3">
      <c r="C43" s="28">
        <v>45970</v>
      </c>
      <c r="D43" s="16">
        <v>84.899999999999991</v>
      </c>
      <c r="E43" s="16">
        <v>81.97999999999999</v>
      </c>
      <c r="F43" s="16">
        <v>3389.3499999999995</v>
      </c>
      <c r="G43" s="16">
        <v>3373.17</v>
      </c>
    </row>
    <row r="44" spans="3:7" x14ac:dyDescent="0.3">
      <c r="C44" s="28">
        <v>45971</v>
      </c>
      <c r="D44" s="16">
        <v>88.799999999999983</v>
      </c>
      <c r="E44" s="16">
        <v>82.73</v>
      </c>
      <c r="F44" s="16">
        <v>3478.1499999999996</v>
      </c>
      <c r="G44" s="16">
        <v>3455.9</v>
      </c>
    </row>
    <row r="45" spans="3:7" x14ac:dyDescent="0.3">
      <c r="C45" s="28">
        <v>45972</v>
      </c>
      <c r="D45" s="16">
        <v>90.300000000000011</v>
      </c>
      <c r="E45" s="16">
        <v>86.539999999999992</v>
      </c>
      <c r="F45" s="16">
        <v>3568.45</v>
      </c>
      <c r="G45" s="16">
        <v>3542.44</v>
      </c>
    </row>
    <row r="46" spans="3:7" x14ac:dyDescent="0.3">
      <c r="C46" s="28">
        <v>45973</v>
      </c>
      <c r="D46" s="16">
        <v>89.3</v>
      </c>
      <c r="E46" s="16">
        <v>84.189999999999984</v>
      </c>
      <c r="F46" s="16">
        <v>3657.75</v>
      </c>
      <c r="G46" s="16">
        <v>3626.63</v>
      </c>
    </row>
    <row r="47" spans="3:7" x14ac:dyDescent="0.3">
      <c r="C47" s="28">
        <v>45974</v>
      </c>
      <c r="D47" s="16">
        <v>85</v>
      </c>
      <c r="E47" s="16">
        <v>83.499999999999986</v>
      </c>
      <c r="F47" s="16">
        <v>3742.75</v>
      </c>
      <c r="G47" s="16">
        <v>3710.13</v>
      </c>
    </row>
    <row r="48" spans="3:7" x14ac:dyDescent="0.3">
      <c r="C48" s="28">
        <v>45975</v>
      </c>
      <c r="D48" s="16">
        <v>78.100000000000009</v>
      </c>
      <c r="E48" s="16">
        <v>85.429999999999993</v>
      </c>
      <c r="F48" s="16">
        <v>3820.85</v>
      </c>
      <c r="G48" s="16">
        <v>3795.56</v>
      </c>
    </row>
    <row r="49" spans="3:7" x14ac:dyDescent="0.3">
      <c r="C49" s="28">
        <v>45976</v>
      </c>
      <c r="D49" s="16">
        <v>80.5</v>
      </c>
      <c r="E49" s="16">
        <v>86.450000000000017</v>
      </c>
      <c r="F49" s="16">
        <v>3901.35</v>
      </c>
      <c r="G49" s="16">
        <v>3882.0099999999998</v>
      </c>
    </row>
    <row r="50" spans="3:7" x14ac:dyDescent="0.3">
      <c r="C50" s="28">
        <v>45977</v>
      </c>
      <c r="D50" s="16">
        <v>83.609999999999985</v>
      </c>
      <c r="E50" s="16">
        <v>86.79</v>
      </c>
      <c r="F50" s="16">
        <v>3984.96</v>
      </c>
      <c r="G50" s="16">
        <v>3968.7999999999997</v>
      </c>
    </row>
    <row r="51" spans="3:7" x14ac:dyDescent="0.3">
      <c r="C51" s="28">
        <v>45978</v>
      </c>
      <c r="D51" s="16">
        <v>85.509999999999991</v>
      </c>
      <c r="E51" s="16">
        <v>84.34</v>
      </c>
      <c r="F51" s="16">
        <v>4070.4700000000003</v>
      </c>
      <c r="G51" s="16">
        <v>4053.14</v>
      </c>
    </row>
    <row r="52" spans="3:7" x14ac:dyDescent="0.3">
      <c r="C52" s="28">
        <v>45979</v>
      </c>
      <c r="D52" s="16">
        <v>83</v>
      </c>
      <c r="E52" s="16">
        <v>83.03</v>
      </c>
      <c r="F52" s="16">
        <v>4153.47</v>
      </c>
      <c r="G52" s="16">
        <v>4136.17</v>
      </c>
    </row>
    <row r="53" spans="3:7" x14ac:dyDescent="0.3">
      <c r="C53" s="28">
        <v>45980</v>
      </c>
      <c r="D53" s="16">
        <v>79.500000000000014</v>
      </c>
      <c r="E53" s="16">
        <v>86.669999999999987</v>
      </c>
      <c r="F53" s="16">
        <v>4232.97</v>
      </c>
      <c r="G53" s="16">
        <v>4222.84</v>
      </c>
    </row>
    <row r="54" spans="3:7" x14ac:dyDescent="0.3">
      <c r="C54" s="28">
        <v>45981</v>
      </c>
      <c r="D54" s="16">
        <v>85.899999999999991</v>
      </c>
      <c r="E54" s="16">
        <v>89.52</v>
      </c>
      <c r="F54" s="16">
        <v>4318.87</v>
      </c>
      <c r="G54" s="16">
        <v>4312.3600000000006</v>
      </c>
    </row>
    <row r="55" spans="3:7" x14ac:dyDescent="0.3">
      <c r="C55" s="28">
        <v>45982</v>
      </c>
      <c r="D55" s="16">
        <v>85.300000000000011</v>
      </c>
      <c r="E55" s="16">
        <v>86.47</v>
      </c>
      <c r="F55" s="16">
        <v>4404.17</v>
      </c>
      <c r="G55" s="16">
        <v>4398.8300000000008</v>
      </c>
    </row>
    <row r="56" spans="3:7" x14ac:dyDescent="0.3">
      <c r="C56" s="28">
        <v>45983</v>
      </c>
      <c r="D56" s="16">
        <v>86.300000000000011</v>
      </c>
      <c r="E56" s="16">
        <v>83.049999999999983</v>
      </c>
      <c r="F56" s="16">
        <v>4490.47</v>
      </c>
      <c r="G56" s="16">
        <v>4481.880000000001</v>
      </c>
    </row>
    <row r="57" spans="3:7" x14ac:dyDescent="0.3">
      <c r="C57" s="28">
        <v>45984</v>
      </c>
      <c r="D57" s="16">
        <v>89.200000000000017</v>
      </c>
      <c r="E57" s="16">
        <v>86.02000000000001</v>
      </c>
      <c r="F57" s="16">
        <v>4579.67</v>
      </c>
      <c r="G57" s="16">
        <v>4567.9000000000015</v>
      </c>
    </row>
    <row r="58" spans="3:7" x14ac:dyDescent="0.3">
      <c r="C58" s="28">
        <v>45985</v>
      </c>
      <c r="D58" s="16">
        <v>86.3</v>
      </c>
      <c r="E58" s="16">
        <v>86.27000000000001</v>
      </c>
      <c r="F58" s="16">
        <v>4665.97</v>
      </c>
      <c r="G58" s="16">
        <v>4654.1700000000019</v>
      </c>
    </row>
    <row r="59" spans="3:7" x14ac:dyDescent="0.3">
      <c r="C59" s="28">
        <v>45986</v>
      </c>
      <c r="D59" s="16">
        <v>84.399999999999991</v>
      </c>
      <c r="E59" s="16">
        <v>81.53</v>
      </c>
      <c r="F59" s="16">
        <v>4750.37</v>
      </c>
      <c r="G59" s="16">
        <v>4735.7000000000016</v>
      </c>
    </row>
    <row r="60" spans="3:7" x14ac:dyDescent="0.3">
      <c r="C60" s="28">
        <v>45987</v>
      </c>
      <c r="D60" s="16">
        <v>83.5</v>
      </c>
      <c r="E60" s="16">
        <v>80.52</v>
      </c>
      <c r="F60" s="16">
        <v>4833.87</v>
      </c>
      <c r="G60" s="16">
        <v>4816.2200000000021</v>
      </c>
    </row>
    <row r="61" spans="3:7" x14ac:dyDescent="0.3">
      <c r="C61" s="28">
        <v>45988</v>
      </c>
      <c r="D61" s="16">
        <v>83</v>
      </c>
      <c r="E61" s="16">
        <v>78.929999999999993</v>
      </c>
      <c r="F61" s="16">
        <v>4916.87</v>
      </c>
      <c r="G61" s="16">
        <v>4895.1500000000024</v>
      </c>
    </row>
    <row r="62" spans="3:7" x14ac:dyDescent="0.3">
      <c r="C62" s="28">
        <v>45989</v>
      </c>
      <c r="D62" s="16">
        <v>82.6</v>
      </c>
      <c r="E62" s="16">
        <v>79.400000000000006</v>
      </c>
      <c r="F62" s="16">
        <v>4999.47</v>
      </c>
      <c r="G62" s="16">
        <v>4974.550000000002</v>
      </c>
    </row>
    <row r="63" spans="3:7" x14ac:dyDescent="0.3">
      <c r="C63" s="28">
        <v>45990</v>
      </c>
      <c r="D63" s="16">
        <v>82.1</v>
      </c>
      <c r="E63" s="16">
        <v>74.180000000000007</v>
      </c>
      <c r="F63" s="16">
        <v>5081.5700000000006</v>
      </c>
      <c r="G63" s="16">
        <v>5048.7300000000023</v>
      </c>
    </row>
    <row r="64" spans="3:7" x14ac:dyDescent="0.3">
      <c r="C64" s="28">
        <v>45991</v>
      </c>
      <c r="D64" s="16">
        <v>84.3</v>
      </c>
      <c r="E64" s="16">
        <v>77.180000000000007</v>
      </c>
      <c r="F64" s="16">
        <v>5165.8700000000008</v>
      </c>
      <c r="G64" s="16">
        <v>5125.9100000000026</v>
      </c>
    </row>
    <row r="65" spans="3:7" x14ac:dyDescent="0.3">
      <c r="C65" s="28">
        <v>45992</v>
      </c>
      <c r="D65" s="16">
        <v>83.6</v>
      </c>
      <c r="E65" s="16">
        <v>78.609999999999985</v>
      </c>
      <c r="F65" s="16">
        <v>5249.4700000000012</v>
      </c>
      <c r="G65" s="16">
        <v>5204.5200000000023</v>
      </c>
    </row>
    <row r="66" spans="3:7" x14ac:dyDescent="0.3">
      <c r="C66" s="28">
        <v>45993</v>
      </c>
      <c r="D66" s="16">
        <v>82.399999999999991</v>
      </c>
      <c r="E66" s="16">
        <v>79.299999999999983</v>
      </c>
      <c r="F66" s="16">
        <v>5331.8700000000008</v>
      </c>
      <c r="G66" s="16">
        <v>5283.8200000000024</v>
      </c>
    </row>
    <row r="67" spans="3:7" x14ac:dyDescent="0.3">
      <c r="C67" s="28">
        <v>45994</v>
      </c>
      <c r="D67" s="16">
        <v>88.899999999999991</v>
      </c>
      <c r="E67" s="16">
        <v>81.12</v>
      </c>
      <c r="F67" s="16">
        <v>5420.77</v>
      </c>
      <c r="G67" s="16">
        <v>5364.9400000000023</v>
      </c>
    </row>
    <row r="68" spans="3:7" x14ac:dyDescent="0.3">
      <c r="C68" s="28">
        <v>45995</v>
      </c>
      <c r="D68" s="16">
        <v>86.199999999999989</v>
      </c>
      <c r="E68" s="16">
        <v>81.650000000000006</v>
      </c>
      <c r="F68" s="16">
        <v>5506.97</v>
      </c>
      <c r="G68" s="16">
        <v>5446.590000000002</v>
      </c>
    </row>
    <row r="69" spans="3:7" x14ac:dyDescent="0.3">
      <c r="C69" s="28">
        <v>45996</v>
      </c>
      <c r="D69" s="16">
        <v>79.899999999999991</v>
      </c>
      <c r="E69" s="16">
        <v>82.33</v>
      </c>
      <c r="F69" s="16">
        <v>5586.87</v>
      </c>
      <c r="G69" s="16">
        <v>5528.9200000000019</v>
      </c>
    </row>
    <row r="70" spans="3:7" x14ac:dyDescent="0.3">
      <c r="C70" s="28">
        <v>45997</v>
      </c>
      <c r="D70" s="16">
        <v>80.600000000000009</v>
      </c>
      <c r="E70" s="16">
        <v>85.93</v>
      </c>
      <c r="F70" s="16">
        <v>5667.47</v>
      </c>
      <c r="G70" s="16">
        <v>5614.8500000000022</v>
      </c>
    </row>
    <row r="71" spans="3:7" x14ac:dyDescent="0.3">
      <c r="C71" s="28">
        <v>45998</v>
      </c>
      <c r="D71" s="16">
        <v>81.8</v>
      </c>
      <c r="E71" s="16">
        <v>81.399999999999991</v>
      </c>
      <c r="F71" s="16">
        <v>5749.27</v>
      </c>
      <c r="G71" s="16">
        <v>5696.2500000000018</v>
      </c>
    </row>
    <row r="72" spans="3:7" x14ac:dyDescent="0.3">
      <c r="C72" s="28">
        <v>45999</v>
      </c>
      <c r="D72" s="16">
        <v>78.100000000000009</v>
      </c>
      <c r="E72" s="16">
        <v>77.900000000000006</v>
      </c>
      <c r="F72" s="16">
        <v>5827.3700000000008</v>
      </c>
      <c r="G72" s="16">
        <v>5774.1500000000015</v>
      </c>
    </row>
    <row r="73" spans="3:7" x14ac:dyDescent="0.3">
      <c r="C73" s="28">
        <v>46000</v>
      </c>
      <c r="D73" s="16">
        <v>80.600000000000009</v>
      </c>
      <c r="E73" s="16">
        <v>76.069999999999993</v>
      </c>
      <c r="F73" s="16">
        <v>5907.9700000000012</v>
      </c>
      <c r="G73" s="16">
        <v>5850.2200000000012</v>
      </c>
    </row>
    <row r="74" spans="3:7" x14ac:dyDescent="0.3">
      <c r="C74" s="28">
        <v>46001</v>
      </c>
      <c r="D74" s="16">
        <v>81.5</v>
      </c>
      <c r="E74" s="16">
        <v>80.44</v>
      </c>
      <c r="F74" s="16">
        <v>5989.4700000000012</v>
      </c>
      <c r="G74" s="16">
        <v>5930.6600000000008</v>
      </c>
    </row>
    <row r="75" spans="3:7" x14ac:dyDescent="0.3">
      <c r="C75" s="28">
        <v>46002</v>
      </c>
      <c r="D75" s="16">
        <v>85.999999999999986</v>
      </c>
      <c r="E75" s="16">
        <v>80.03</v>
      </c>
      <c r="F75" s="16">
        <v>6075.4700000000012</v>
      </c>
      <c r="G75" s="16">
        <v>6010.6900000000005</v>
      </c>
    </row>
    <row r="76" spans="3:7" x14ac:dyDescent="0.3">
      <c r="C76" s="28">
        <v>46003</v>
      </c>
      <c r="D76" s="16">
        <v>86.5</v>
      </c>
      <c r="E76" s="16">
        <v>79.330000000000013</v>
      </c>
      <c r="F76" s="16">
        <v>6161.9700000000012</v>
      </c>
      <c r="G76" s="16">
        <v>6090.02</v>
      </c>
    </row>
    <row r="77" spans="3:7" x14ac:dyDescent="0.3">
      <c r="C77" s="28">
        <v>46004</v>
      </c>
      <c r="D77" s="16">
        <v>81.599999999999994</v>
      </c>
      <c r="E77" s="16">
        <v>80.59</v>
      </c>
      <c r="F77" s="16">
        <v>6243.5700000000015</v>
      </c>
      <c r="G77" s="16">
        <v>6170.6100000000006</v>
      </c>
    </row>
    <row r="78" spans="3:7" x14ac:dyDescent="0.3">
      <c r="C78" s="28">
        <v>46005</v>
      </c>
      <c r="D78" s="16">
        <v>85.199999999999989</v>
      </c>
      <c r="E78" s="16">
        <v>82.370000000000019</v>
      </c>
      <c r="F78" s="16">
        <v>6328.7700000000013</v>
      </c>
      <c r="G78" s="16">
        <v>6252.9800000000005</v>
      </c>
    </row>
    <row r="79" spans="3:7" x14ac:dyDescent="0.3">
      <c r="C79" s="28">
        <v>46006</v>
      </c>
      <c r="D79" s="16">
        <v>81.400000000000006</v>
      </c>
      <c r="E79" s="16">
        <v>76.86999999999999</v>
      </c>
      <c r="F79" s="16">
        <v>6410.170000000001</v>
      </c>
      <c r="G79" s="16">
        <v>6329.85</v>
      </c>
    </row>
    <row r="80" spans="3:7" x14ac:dyDescent="0.3">
      <c r="C80" s="28">
        <v>46007</v>
      </c>
      <c r="D80" s="16">
        <v>83.6</v>
      </c>
      <c r="E80" s="16">
        <v>77.66</v>
      </c>
      <c r="F80" s="16">
        <v>6493.7700000000013</v>
      </c>
      <c r="G80" s="16">
        <v>6407.51</v>
      </c>
    </row>
    <row r="81" spans="3:7" x14ac:dyDescent="0.3">
      <c r="C81" s="28">
        <v>46008</v>
      </c>
      <c r="D81" s="16">
        <v>83.310000000000016</v>
      </c>
      <c r="E81" s="16">
        <v>82.31</v>
      </c>
      <c r="F81" s="16">
        <v>6577.0800000000017</v>
      </c>
      <c r="G81" s="16">
        <v>6489.8200000000006</v>
      </c>
    </row>
    <row r="82" spans="3:7" x14ac:dyDescent="0.3">
      <c r="C82" s="28">
        <v>46009</v>
      </c>
      <c r="D82" s="16">
        <v>82.600000000000009</v>
      </c>
      <c r="E82" s="16">
        <v>84.699999999999989</v>
      </c>
      <c r="F82" s="16">
        <v>6659.6800000000021</v>
      </c>
      <c r="G82" s="16">
        <v>6574.52</v>
      </c>
    </row>
    <row r="83" spans="3:7" x14ac:dyDescent="0.3">
      <c r="C83" s="28">
        <v>46010</v>
      </c>
      <c r="D83" s="16">
        <v>80.099999999999994</v>
      </c>
      <c r="E83" s="16">
        <v>84.170000000000016</v>
      </c>
      <c r="F83" s="16">
        <v>6739.7800000000025</v>
      </c>
      <c r="G83" s="16">
        <v>6658.6900000000005</v>
      </c>
    </row>
    <row r="84" spans="3:7" x14ac:dyDescent="0.3">
      <c r="C84" s="28">
        <v>46011</v>
      </c>
      <c r="D84" s="16">
        <v>79.699999999999989</v>
      </c>
      <c r="E84" s="16">
        <v>80.52</v>
      </c>
      <c r="F84" s="16">
        <v>6819.4800000000023</v>
      </c>
      <c r="G84" s="16">
        <v>6739.2100000000009</v>
      </c>
    </row>
    <row r="85" spans="3:7" x14ac:dyDescent="0.3">
      <c r="C85" s="28">
        <v>46012</v>
      </c>
      <c r="D85" s="16">
        <v>86.899999999999977</v>
      </c>
      <c r="E85" s="16">
        <v>83.2</v>
      </c>
      <c r="F85" s="16">
        <v>6906.3800000000019</v>
      </c>
      <c r="G85" s="16">
        <v>6822.4100000000008</v>
      </c>
    </row>
    <row r="86" spans="3:7" x14ac:dyDescent="0.3">
      <c r="C86" s="28">
        <v>46013</v>
      </c>
      <c r="D86" s="16">
        <v>87.899999999999991</v>
      </c>
      <c r="E86" s="16">
        <v>83.08</v>
      </c>
      <c r="F86" s="16">
        <v>6994.2800000000016</v>
      </c>
      <c r="G86" s="16">
        <v>6905.4900000000007</v>
      </c>
    </row>
    <row r="87" spans="3:7" x14ac:dyDescent="0.3">
      <c r="C87" s="28">
        <v>46014</v>
      </c>
      <c r="D87" s="16">
        <v>87.820000000000007</v>
      </c>
      <c r="E87" s="16">
        <v>80.830000000000013</v>
      </c>
      <c r="F87" s="16">
        <v>7082.1000000000013</v>
      </c>
      <c r="G87" s="16">
        <v>6986.3200000000006</v>
      </c>
    </row>
    <row r="88" spans="3:7" x14ac:dyDescent="0.3">
      <c r="C88" s="28">
        <v>46015</v>
      </c>
      <c r="D88" s="16">
        <v>89.399999999999991</v>
      </c>
      <c r="E88" s="16">
        <v>72.14</v>
      </c>
      <c r="F88" s="16">
        <v>7171.5000000000009</v>
      </c>
      <c r="G88" s="16">
        <v>7058.4600000000009</v>
      </c>
    </row>
    <row r="89" spans="3:7" x14ac:dyDescent="0.3">
      <c r="C89" s="28">
        <v>46016</v>
      </c>
      <c r="D89" s="16">
        <v>89.31</v>
      </c>
      <c r="E89" s="16">
        <v>71.509999999999991</v>
      </c>
      <c r="F89" s="16">
        <v>7260.8100000000013</v>
      </c>
      <c r="G89" s="16">
        <v>7129.9700000000012</v>
      </c>
    </row>
    <row r="90" spans="3:7" x14ac:dyDescent="0.3">
      <c r="C90" s="28">
        <v>46017</v>
      </c>
      <c r="D90" s="16">
        <v>87.109999999999985</v>
      </c>
      <c r="E90" s="16">
        <v>71.81</v>
      </c>
      <c r="F90" s="16">
        <v>7347.920000000001</v>
      </c>
      <c r="G90" s="16">
        <v>7201.7800000000016</v>
      </c>
    </row>
    <row r="91" spans="3:7" x14ac:dyDescent="0.3">
      <c r="C91" s="28">
        <v>46018</v>
      </c>
      <c r="D91" s="16">
        <v>90.81</v>
      </c>
      <c r="E91" s="16">
        <v>74.03</v>
      </c>
      <c r="F91" s="16">
        <v>7438.7300000000014</v>
      </c>
      <c r="G91" s="16">
        <v>7275.8100000000013</v>
      </c>
    </row>
    <row r="92" spans="3:7" x14ac:dyDescent="0.3">
      <c r="C92" s="28">
        <v>46019</v>
      </c>
      <c r="D92" s="16">
        <v>91.3</v>
      </c>
      <c r="E92" s="16">
        <v>82.250000000000014</v>
      </c>
      <c r="F92" s="16">
        <v>7530.0300000000016</v>
      </c>
      <c r="G92" s="16">
        <v>7358.0600000000013</v>
      </c>
    </row>
    <row r="93" spans="3:7" x14ac:dyDescent="0.3">
      <c r="C93" s="28">
        <v>46020</v>
      </c>
      <c r="D93" s="16">
        <v>91</v>
      </c>
      <c r="E93" s="16">
        <v>82.240000000000009</v>
      </c>
      <c r="F93" s="16">
        <v>7621.0300000000016</v>
      </c>
      <c r="G93" s="16">
        <v>7440.3000000000011</v>
      </c>
    </row>
    <row r="94" spans="3:7" x14ac:dyDescent="0.3">
      <c r="C94" s="28">
        <v>46021</v>
      </c>
      <c r="D94" s="16">
        <v>89.000000000000014</v>
      </c>
      <c r="E94" s="16">
        <v>83.440000000000012</v>
      </c>
      <c r="F94" s="16">
        <v>7710.0300000000016</v>
      </c>
      <c r="G94" s="16">
        <v>7523.7400000000007</v>
      </c>
    </row>
    <row r="95" spans="3:7" x14ac:dyDescent="0.3">
      <c r="C95" s="28">
        <v>46022</v>
      </c>
      <c r="D95" s="16">
        <v>90.4</v>
      </c>
      <c r="E95" s="16">
        <v>83.96</v>
      </c>
      <c r="F95" s="16">
        <v>7800.4300000000012</v>
      </c>
      <c r="G95" s="16">
        <v>7607.7000000000007</v>
      </c>
    </row>
    <row r="96" spans="3:7" x14ac:dyDescent="0.3">
      <c r="C96" s="28">
        <v>46023</v>
      </c>
      <c r="D96" s="16">
        <v>91.199999999999989</v>
      </c>
      <c r="E96" s="16">
        <v>83.999999999999986</v>
      </c>
      <c r="F96" s="16">
        <v>7891.630000000001</v>
      </c>
      <c r="G96" s="16">
        <v>7691.7000000000007</v>
      </c>
    </row>
    <row r="97" spans="3:7" x14ac:dyDescent="0.3">
      <c r="C97" s="28">
        <v>46024</v>
      </c>
      <c r="D97" s="16">
        <v>89.2</v>
      </c>
      <c r="E97" s="16">
        <v>81.45</v>
      </c>
      <c r="F97" s="16">
        <v>7980.8300000000008</v>
      </c>
      <c r="G97" s="16">
        <v>7773.1500000000005</v>
      </c>
    </row>
    <row r="98" spans="3:7" x14ac:dyDescent="0.3">
      <c r="C98" s="28">
        <v>46025</v>
      </c>
      <c r="D98" s="16">
        <v>84.2</v>
      </c>
      <c r="E98" s="16">
        <v>75.91</v>
      </c>
      <c r="F98" s="16">
        <v>8065.0300000000007</v>
      </c>
      <c r="G98" s="16">
        <v>7849.06</v>
      </c>
    </row>
    <row r="99" spans="3:7" x14ac:dyDescent="0.3">
      <c r="C99" s="28">
        <v>46026</v>
      </c>
      <c r="D99" s="16">
        <v>84.9</v>
      </c>
      <c r="E99" s="16">
        <v>74.25</v>
      </c>
      <c r="F99" s="16">
        <v>8149.93</v>
      </c>
      <c r="G99" s="16">
        <v>7923.31</v>
      </c>
    </row>
    <row r="100" spans="3:7" x14ac:dyDescent="0.3">
      <c r="C100" s="28">
        <v>46027</v>
      </c>
      <c r="D100" s="16">
        <v>86.6</v>
      </c>
      <c r="E100" s="16">
        <v>71.609999999999985</v>
      </c>
      <c r="F100" s="16">
        <v>8236.5300000000007</v>
      </c>
      <c r="G100" s="16">
        <v>7994.92</v>
      </c>
    </row>
    <row r="101" spans="3:7" x14ac:dyDescent="0.3">
      <c r="C101" s="28">
        <v>46028</v>
      </c>
      <c r="D101" s="16">
        <v>87.59999999999998</v>
      </c>
      <c r="E101" s="16">
        <v>75.650000000000006</v>
      </c>
      <c r="F101" s="16">
        <v>8324.130000000001</v>
      </c>
      <c r="G101" s="16">
        <v>8070.57</v>
      </c>
    </row>
    <row r="102" spans="3:7" x14ac:dyDescent="0.3">
      <c r="C102" s="28">
        <v>46029</v>
      </c>
      <c r="D102" s="16">
        <v>82.1</v>
      </c>
      <c r="E102" s="16">
        <v>75.989999999999995</v>
      </c>
      <c r="F102" s="16">
        <v>8406.2300000000014</v>
      </c>
      <c r="G102" s="16">
        <v>8146.5599999999995</v>
      </c>
    </row>
    <row r="103" spans="3:7" x14ac:dyDescent="0.3">
      <c r="C103" s="28">
        <v>46030</v>
      </c>
      <c r="D103" s="16">
        <v>77</v>
      </c>
      <c r="E103" s="16">
        <v>79.78</v>
      </c>
      <c r="F103" s="16">
        <v>8483.2300000000014</v>
      </c>
      <c r="G103" s="16">
        <v>8226.34</v>
      </c>
    </row>
    <row r="104" spans="3:7" x14ac:dyDescent="0.3">
      <c r="C104" s="28">
        <v>46031</v>
      </c>
      <c r="D104" s="16">
        <v>79.099999999999994</v>
      </c>
      <c r="E104" s="16">
        <v>83.170000000000016</v>
      </c>
      <c r="F104" s="16">
        <v>8562.3300000000017</v>
      </c>
      <c r="G104" s="16">
        <v>8309.51</v>
      </c>
    </row>
    <row r="105" spans="3:7" x14ac:dyDescent="0.3">
      <c r="C105" s="28">
        <v>46032</v>
      </c>
      <c r="D105" s="16">
        <v>79.109999999999985</v>
      </c>
      <c r="E105" s="16">
        <v>83.669999999999987</v>
      </c>
      <c r="F105" s="16">
        <v>8641.4400000000023</v>
      </c>
      <c r="G105" s="16">
        <v>8393.18</v>
      </c>
    </row>
    <row r="106" spans="3:7" x14ac:dyDescent="0.3">
      <c r="C106" s="28">
        <v>46033</v>
      </c>
      <c r="D106" s="16">
        <v>77.999999999999986</v>
      </c>
      <c r="E106" s="16">
        <v>72.279999999999987</v>
      </c>
      <c r="F106" s="16">
        <v>8719.4400000000023</v>
      </c>
      <c r="G106" s="16">
        <v>8465.4600000000009</v>
      </c>
    </row>
    <row r="107" spans="3:7" x14ac:dyDescent="0.3">
      <c r="C107" s="28">
        <v>46034</v>
      </c>
      <c r="D107" s="16">
        <v>79.2</v>
      </c>
      <c r="E107" s="16">
        <v>68.640000000000015</v>
      </c>
      <c r="F107" s="16">
        <v>8798.6400000000031</v>
      </c>
      <c r="G107" s="16">
        <v>8534.1</v>
      </c>
    </row>
    <row r="108" spans="3:7" x14ac:dyDescent="0.3">
      <c r="C108" s="28">
        <v>46035</v>
      </c>
      <c r="D108" s="16">
        <v>80.7</v>
      </c>
      <c r="E108" s="16">
        <v>75.760000000000005</v>
      </c>
      <c r="F108" s="16">
        <v>8879.3400000000038</v>
      </c>
      <c r="G108" s="16">
        <v>8609.86</v>
      </c>
    </row>
    <row r="109" spans="3:7" x14ac:dyDescent="0.3">
      <c r="C109" s="28">
        <v>46036</v>
      </c>
      <c r="D109" s="16">
        <v>84.5</v>
      </c>
      <c r="E109" s="16">
        <v>79.86</v>
      </c>
      <c r="F109" s="16">
        <v>8963.8400000000038</v>
      </c>
      <c r="G109" s="16">
        <v>8689.7200000000012</v>
      </c>
    </row>
    <row r="110" spans="3:7" x14ac:dyDescent="0.3">
      <c r="C110" s="28">
        <v>46037</v>
      </c>
      <c r="D110" s="16">
        <v>83.31</v>
      </c>
      <c r="E110" s="16">
        <v>77.92</v>
      </c>
      <c r="F110" s="16">
        <v>9047.1500000000033</v>
      </c>
      <c r="G110" s="16">
        <v>8767.6400000000012</v>
      </c>
    </row>
    <row r="111" spans="3:7" x14ac:dyDescent="0.3">
      <c r="C111" s="28">
        <v>46038</v>
      </c>
      <c r="D111" s="16">
        <v>84.21</v>
      </c>
      <c r="E111" s="16">
        <v>79.67</v>
      </c>
      <c r="F111" s="16">
        <v>9131.3600000000024</v>
      </c>
      <c r="G111" s="16">
        <v>8847.3100000000013</v>
      </c>
    </row>
    <row r="112" spans="3:7" x14ac:dyDescent="0.3">
      <c r="C112" s="28">
        <v>46039</v>
      </c>
      <c r="D112" s="16">
        <v>84.81</v>
      </c>
      <c r="E112" s="16">
        <v>81.38</v>
      </c>
      <c r="F112" s="16">
        <v>9216.1700000000019</v>
      </c>
      <c r="G112" s="16">
        <v>8928.69</v>
      </c>
    </row>
    <row r="113" spans="3:7" x14ac:dyDescent="0.3">
      <c r="C113" s="28">
        <v>46040</v>
      </c>
      <c r="D113" s="16">
        <v>85.01</v>
      </c>
      <c r="E113" s="16">
        <v>77.11</v>
      </c>
      <c r="F113" s="16">
        <v>9301.1800000000021</v>
      </c>
      <c r="G113" s="16">
        <v>9005.8000000000011</v>
      </c>
    </row>
    <row r="114" spans="3:7" x14ac:dyDescent="0.3">
      <c r="C114" s="28">
        <v>46041</v>
      </c>
      <c r="D114" s="16">
        <v>84.91</v>
      </c>
      <c r="E114" s="16">
        <v>80.909999999999982</v>
      </c>
      <c r="F114" s="16">
        <v>9386.090000000002</v>
      </c>
      <c r="G114" s="16">
        <v>9086.7100000000009</v>
      </c>
    </row>
    <row r="115" spans="3:7" x14ac:dyDescent="0.3">
      <c r="C115" s="28">
        <v>46042</v>
      </c>
      <c r="D115" s="16">
        <v>83.510000000000019</v>
      </c>
      <c r="E115" s="16">
        <v>76.13</v>
      </c>
      <c r="F115" s="16">
        <v>9469.6000000000022</v>
      </c>
      <c r="G115" s="16">
        <v>9162.84</v>
      </c>
    </row>
    <row r="116" spans="3:7" x14ac:dyDescent="0.3">
      <c r="C116" s="28">
        <v>46043</v>
      </c>
      <c r="D116" s="16">
        <v>89.41</v>
      </c>
      <c r="E116" s="16">
        <v>75.72</v>
      </c>
      <c r="F116" s="16">
        <v>9559.010000000002</v>
      </c>
      <c r="G116" s="16">
        <v>9238.56</v>
      </c>
    </row>
    <row r="117" spans="3:7" x14ac:dyDescent="0.3">
      <c r="C117" s="28">
        <v>46044</v>
      </c>
      <c r="D117" s="16">
        <v>93.509999999999991</v>
      </c>
      <c r="E117" s="16">
        <v>75.17</v>
      </c>
      <c r="F117" s="16">
        <v>9652.5200000000023</v>
      </c>
      <c r="G117" s="16">
        <v>9313.73</v>
      </c>
    </row>
    <row r="118" spans="3:7" x14ac:dyDescent="0.3">
      <c r="C118" s="28">
        <v>46045</v>
      </c>
      <c r="D118" s="16">
        <v>90.81</v>
      </c>
      <c r="E118" s="16">
        <v>74.72</v>
      </c>
      <c r="F118" s="16">
        <v>9743.3300000000017</v>
      </c>
      <c r="G118" s="16">
        <v>9388.4499999999989</v>
      </c>
    </row>
    <row r="119" spans="3:7" x14ac:dyDescent="0.3">
      <c r="C119" s="28">
        <v>46046</v>
      </c>
      <c r="D119" s="16">
        <v>87.199999999999989</v>
      </c>
      <c r="E119" s="16">
        <v>77.97999999999999</v>
      </c>
      <c r="F119" s="16">
        <v>9830.5300000000025</v>
      </c>
      <c r="G119" s="16">
        <v>9466.4299999999985</v>
      </c>
    </row>
    <row r="120" spans="3:7" x14ac:dyDescent="0.3">
      <c r="C120" s="28">
        <v>46047</v>
      </c>
      <c r="D120" s="16">
        <v>84.300000000000011</v>
      </c>
      <c r="E120" s="16">
        <v>74.959999999999994</v>
      </c>
      <c r="F120" s="16">
        <v>9914.8300000000017</v>
      </c>
      <c r="G120" s="16">
        <v>9541.3899999999976</v>
      </c>
    </row>
    <row r="121" spans="3:7" x14ac:dyDescent="0.3">
      <c r="C121" s="28">
        <v>46048</v>
      </c>
      <c r="D121" s="16">
        <v>83.999999999999986</v>
      </c>
      <c r="E121" s="16">
        <v>75.28</v>
      </c>
      <c r="F121" s="16">
        <v>9998.8300000000017</v>
      </c>
      <c r="G121" s="16">
        <v>9616.6699999999983</v>
      </c>
    </row>
    <row r="122" spans="3:7" x14ac:dyDescent="0.3">
      <c r="C122" s="28">
        <v>46049</v>
      </c>
      <c r="D122" s="16">
        <v>84.1</v>
      </c>
      <c r="E122" s="16">
        <v>76.140000000000015</v>
      </c>
      <c r="F122" s="16">
        <v>10082.930000000002</v>
      </c>
      <c r="G122" s="16">
        <v>9692.8099999999977</v>
      </c>
    </row>
    <row r="123" spans="3:7" x14ac:dyDescent="0.3">
      <c r="C123" s="28">
        <v>46050</v>
      </c>
      <c r="D123" s="16">
        <v>83.61</v>
      </c>
      <c r="E123" s="16">
        <v>77.360000000000014</v>
      </c>
      <c r="F123" s="16">
        <v>10166.540000000003</v>
      </c>
      <c r="G123" s="16">
        <v>9770.1699999999983</v>
      </c>
    </row>
    <row r="124" spans="3:7" x14ac:dyDescent="0.3">
      <c r="C124" s="28">
        <v>46051</v>
      </c>
      <c r="D124" s="16">
        <v>85</v>
      </c>
      <c r="E124" s="16">
        <v>78.61999999999999</v>
      </c>
      <c r="F124" s="16">
        <v>10251.540000000003</v>
      </c>
      <c r="G124" s="16">
        <v>9848.7899999999991</v>
      </c>
    </row>
    <row r="125" spans="3:7" x14ac:dyDescent="0.3">
      <c r="C125" s="28">
        <v>46052</v>
      </c>
      <c r="D125" s="16">
        <v>83.4</v>
      </c>
      <c r="E125" s="16">
        <v>74.72</v>
      </c>
      <c r="F125" s="16">
        <v>10334.940000000002</v>
      </c>
      <c r="G125" s="16">
        <v>9923.5099999999984</v>
      </c>
    </row>
    <row r="126" spans="3:7" x14ac:dyDescent="0.3">
      <c r="C126" s="28">
        <v>46053</v>
      </c>
      <c r="D126" s="16">
        <v>87.5</v>
      </c>
      <c r="E126" s="16">
        <v>75.259999999999991</v>
      </c>
      <c r="F126" s="16">
        <v>10422.440000000002</v>
      </c>
      <c r="G126" s="16">
        <v>9998.7699999999986</v>
      </c>
    </row>
    <row r="127" spans="3:7" x14ac:dyDescent="0.3">
      <c r="C127" s="28">
        <v>46054</v>
      </c>
      <c r="D127" s="16">
        <v>89.699999999999989</v>
      </c>
      <c r="E127" s="16">
        <v>81.22999999999999</v>
      </c>
      <c r="F127" s="16">
        <v>10512.140000000003</v>
      </c>
      <c r="G127" s="16">
        <v>10079.999999999998</v>
      </c>
    </row>
    <row r="128" spans="3:7" x14ac:dyDescent="0.3">
      <c r="C128" s="28">
        <v>46055</v>
      </c>
      <c r="D128" s="16">
        <v>90.500000000000014</v>
      </c>
      <c r="E128" s="16">
        <v>82.86999999999999</v>
      </c>
      <c r="F128" s="16">
        <v>10602.640000000003</v>
      </c>
      <c r="G128" s="16">
        <v>10162.869999999999</v>
      </c>
    </row>
    <row r="129" spans="3:7" x14ac:dyDescent="0.3">
      <c r="C129" s="28">
        <v>46056</v>
      </c>
      <c r="D129" s="16">
        <v>87.1</v>
      </c>
      <c r="E129" s="16">
        <v>80.550000000000011</v>
      </c>
      <c r="F129" s="16">
        <v>10689.740000000003</v>
      </c>
      <c r="G129" s="16">
        <v>10243.419999999998</v>
      </c>
    </row>
    <row r="130" spans="3:7" x14ac:dyDescent="0.3">
      <c r="C130" s="28">
        <v>46057</v>
      </c>
      <c r="D130" s="16">
        <v>82.9</v>
      </c>
      <c r="E130" s="16">
        <v>81.690000000000012</v>
      </c>
      <c r="F130" s="16">
        <v>10772.640000000003</v>
      </c>
      <c r="G130" s="16">
        <v>10325.109999999999</v>
      </c>
    </row>
    <row r="131" spans="3:7" x14ac:dyDescent="0.3">
      <c r="C131" s="28">
        <v>46058</v>
      </c>
      <c r="D131" s="16">
        <v>85.6</v>
      </c>
      <c r="E131" s="16">
        <v>84.54000000000002</v>
      </c>
      <c r="F131" s="16">
        <v>10858.240000000003</v>
      </c>
      <c r="G131" s="16">
        <v>10409.65</v>
      </c>
    </row>
    <row r="132" spans="3:7" x14ac:dyDescent="0.3">
      <c r="C132" s="28">
        <v>46059</v>
      </c>
      <c r="D132" s="16">
        <v>82.899999999999991</v>
      </c>
      <c r="E132" s="16">
        <v>81.690000000000012</v>
      </c>
      <c r="F132" s="16">
        <v>10941.140000000003</v>
      </c>
      <c r="G132" s="16">
        <v>10491.34</v>
      </c>
    </row>
    <row r="133" spans="3:7" x14ac:dyDescent="0.3">
      <c r="C133" s="28">
        <v>46060</v>
      </c>
      <c r="D133" s="16">
        <v>88.309999999999988</v>
      </c>
      <c r="E133" s="16">
        <v>83.72</v>
      </c>
      <c r="F133" s="16">
        <v>11029.450000000003</v>
      </c>
      <c r="G133" s="16">
        <v>10575.06</v>
      </c>
    </row>
    <row r="134" spans="3:7" x14ac:dyDescent="0.3">
      <c r="C134" s="28">
        <v>46061</v>
      </c>
      <c r="D134" s="16">
        <v>89.1</v>
      </c>
      <c r="E134" s="16">
        <v>83.4</v>
      </c>
      <c r="F134" s="16">
        <v>11118.550000000003</v>
      </c>
      <c r="G134" s="16">
        <v>10658.46</v>
      </c>
    </row>
    <row r="135" spans="3:7" x14ac:dyDescent="0.3">
      <c r="C135" s="28">
        <v>46062</v>
      </c>
      <c r="D135" s="16">
        <v>84.199999999999989</v>
      </c>
      <c r="E135" s="16">
        <v>82.53</v>
      </c>
      <c r="F135" s="16">
        <v>11202.750000000004</v>
      </c>
      <c r="G135" s="16">
        <v>10740.99</v>
      </c>
    </row>
    <row r="136" spans="3:7" x14ac:dyDescent="0.3">
      <c r="C136" s="28">
        <v>46063</v>
      </c>
      <c r="D136" s="16">
        <v>84.100000000000009</v>
      </c>
      <c r="E136" s="16">
        <v>83.57</v>
      </c>
      <c r="F136" s="16">
        <v>11286.850000000004</v>
      </c>
      <c r="G136" s="16">
        <v>10824.56</v>
      </c>
    </row>
    <row r="137" spans="3:7" x14ac:dyDescent="0.3">
      <c r="C137" s="28">
        <v>46064</v>
      </c>
      <c r="D137" s="16">
        <v>82.199999999999989</v>
      </c>
      <c r="E137" s="16">
        <v>83.01</v>
      </c>
      <c r="F137" s="16">
        <v>11369.050000000005</v>
      </c>
      <c r="G137" s="16">
        <v>10907.57</v>
      </c>
    </row>
    <row r="138" spans="3:7" x14ac:dyDescent="0.3">
      <c r="C138" s="28">
        <v>46065</v>
      </c>
      <c r="D138" s="16">
        <v>77.809999999999974</v>
      </c>
      <c r="E138" s="16">
        <v>85.43</v>
      </c>
      <c r="F138" s="16">
        <v>11446.860000000004</v>
      </c>
      <c r="G138" s="16">
        <v>10993</v>
      </c>
    </row>
    <row r="139" spans="3:7" x14ac:dyDescent="0.3">
      <c r="C139" s="28">
        <v>46066</v>
      </c>
      <c r="D139" s="16">
        <v>82.9</v>
      </c>
      <c r="E139" s="16">
        <v>85.63</v>
      </c>
      <c r="F139" s="16">
        <v>11529.760000000004</v>
      </c>
      <c r="G139" s="16">
        <v>11078.63</v>
      </c>
    </row>
    <row r="140" spans="3:7" x14ac:dyDescent="0.3">
      <c r="C140" s="28">
        <v>46067</v>
      </c>
      <c r="D140" s="16">
        <v>84.199999999999989</v>
      </c>
      <c r="E140" s="16">
        <v>85.67</v>
      </c>
      <c r="F140" s="16">
        <v>11613.960000000005</v>
      </c>
      <c r="G140" s="16">
        <v>11164.3</v>
      </c>
    </row>
    <row r="141" spans="3:7" x14ac:dyDescent="0.3">
      <c r="C141" s="28">
        <v>46068</v>
      </c>
      <c r="D141" s="16">
        <v>84.6</v>
      </c>
      <c r="E141" s="16">
        <v>84.919999999999987</v>
      </c>
      <c r="F141" s="16">
        <v>11698.560000000005</v>
      </c>
      <c r="G141" s="16">
        <v>11249.22</v>
      </c>
    </row>
    <row r="142" spans="3:7" x14ac:dyDescent="0.3">
      <c r="C142" s="28">
        <v>46069</v>
      </c>
      <c r="D142" s="16">
        <v>85.609999999999985</v>
      </c>
      <c r="E142" s="16">
        <v>79.25</v>
      </c>
      <c r="F142" s="16">
        <v>11784.170000000006</v>
      </c>
      <c r="G142" s="16">
        <v>11328.47</v>
      </c>
    </row>
    <row r="143" spans="3:7" x14ac:dyDescent="0.3">
      <c r="C143" s="28">
        <v>46070</v>
      </c>
      <c r="D143" s="16">
        <v>88.1</v>
      </c>
      <c r="E143" s="16">
        <v>76.36</v>
      </c>
      <c r="F143" s="16">
        <v>11872.270000000006</v>
      </c>
      <c r="G143" s="16">
        <v>11404.83</v>
      </c>
    </row>
    <row r="144" spans="3:7" x14ac:dyDescent="0.3">
      <c r="C144" s="28">
        <v>46071</v>
      </c>
      <c r="D144" s="16">
        <v>86.6</v>
      </c>
      <c r="E144" s="16">
        <v>76.410000000000011</v>
      </c>
      <c r="F144" s="16">
        <v>11958.870000000006</v>
      </c>
      <c r="G144" s="16">
        <v>11481.24</v>
      </c>
    </row>
    <row r="145" spans="3:7" x14ac:dyDescent="0.3">
      <c r="C145" s="28">
        <v>46072</v>
      </c>
      <c r="D145" s="16">
        <v>84.2</v>
      </c>
      <c r="E145" s="16">
        <v>80.31</v>
      </c>
      <c r="F145" s="16">
        <v>12043.070000000007</v>
      </c>
      <c r="G145" s="16">
        <v>11561.55</v>
      </c>
    </row>
    <row r="146" spans="3:7" x14ac:dyDescent="0.3">
      <c r="C146" s="28">
        <v>46073</v>
      </c>
      <c r="D146" s="16">
        <v>84</v>
      </c>
      <c r="E146" s="16">
        <v>79.61999999999999</v>
      </c>
      <c r="F146" s="16">
        <v>12127.070000000007</v>
      </c>
      <c r="G146" s="16">
        <v>11641.17</v>
      </c>
    </row>
    <row r="147" spans="3:7" x14ac:dyDescent="0.3">
      <c r="C147" s="28">
        <v>46074</v>
      </c>
      <c r="D147" s="16">
        <v>84.1</v>
      </c>
      <c r="E147" s="16">
        <v>82.089999999999989</v>
      </c>
      <c r="F147" s="16">
        <v>12211.170000000007</v>
      </c>
      <c r="G147" s="16">
        <v>11723.26</v>
      </c>
    </row>
    <row r="148" spans="3:7" x14ac:dyDescent="0.3">
      <c r="C148" s="28">
        <v>46075</v>
      </c>
      <c r="D148" s="16">
        <v>84.1</v>
      </c>
      <c r="E148" s="16">
        <v>82.360000000000014</v>
      </c>
      <c r="F148" s="16">
        <v>12295.270000000008</v>
      </c>
      <c r="G148" s="16">
        <v>11805.62</v>
      </c>
    </row>
    <row r="149" spans="3:7" x14ac:dyDescent="0.3">
      <c r="C149" s="28">
        <v>46076</v>
      </c>
      <c r="D149" s="16">
        <v>84.3</v>
      </c>
      <c r="E149" s="16">
        <v>80.099999999999994</v>
      </c>
      <c r="F149" s="16">
        <v>12379.570000000007</v>
      </c>
      <c r="G149" s="16">
        <v>11885.720000000001</v>
      </c>
    </row>
    <row r="150" spans="3:7" x14ac:dyDescent="0.3">
      <c r="C150" s="28">
        <v>46077</v>
      </c>
      <c r="D150" s="16">
        <v>83</v>
      </c>
      <c r="E150" s="16">
        <v>80.679999999999993</v>
      </c>
      <c r="F150" s="16">
        <v>12462.570000000007</v>
      </c>
      <c r="G150" s="16">
        <v>11966.400000000001</v>
      </c>
    </row>
    <row r="151" spans="3:7" x14ac:dyDescent="0.3">
      <c r="C151" s="28">
        <v>46078</v>
      </c>
      <c r="D151" s="16">
        <v>82.8</v>
      </c>
      <c r="E151" s="16">
        <v>82.69</v>
      </c>
      <c r="F151" s="16">
        <v>12545.370000000006</v>
      </c>
      <c r="G151" s="16">
        <v>12049.090000000002</v>
      </c>
    </row>
    <row r="152" spans="3:7" x14ac:dyDescent="0.3">
      <c r="C152" s="28">
        <v>46079</v>
      </c>
      <c r="D152" s="16">
        <v>83.7</v>
      </c>
      <c r="E152" s="16">
        <v>86.800000000000011</v>
      </c>
      <c r="F152" s="16">
        <v>12629.070000000007</v>
      </c>
      <c r="G152" s="16">
        <v>12135.890000000001</v>
      </c>
    </row>
    <row r="153" spans="3:7" x14ac:dyDescent="0.3">
      <c r="C153" s="28">
        <v>46080</v>
      </c>
      <c r="D153" s="16">
        <v>83.51</v>
      </c>
      <c r="E153" s="16">
        <v>86.18</v>
      </c>
      <c r="F153" s="16">
        <v>12712.580000000007</v>
      </c>
      <c r="G153" s="16">
        <v>12222.070000000002</v>
      </c>
    </row>
    <row r="154" spans="3:7" x14ac:dyDescent="0.3">
      <c r="C154" s="28">
        <v>46081</v>
      </c>
      <c r="D154" s="16">
        <v>78.300000000000011</v>
      </c>
      <c r="E154" s="16">
        <v>87.41</v>
      </c>
      <c r="F154" s="16">
        <v>12790.880000000006</v>
      </c>
      <c r="G154" s="16">
        <v>12309.480000000001</v>
      </c>
    </row>
    <row r="155" spans="3:7" x14ac:dyDescent="0.3">
      <c r="C155" s="28">
        <v>46082</v>
      </c>
      <c r="D155" s="16">
        <v>77.099999999999994</v>
      </c>
      <c r="E155" s="16">
        <v>86.68</v>
      </c>
      <c r="F155" s="16">
        <v>12867.980000000007</v>
      </c>
      <c r="G155" s="16">
        <v>12396.160000000002</v>
      </c>
    </row>
    <row r="156" spans="3:7" x14ac:dyDescent="0.3">
      <c r="C156" s="28">
        <v>46083</v>
      </c>
      <c r="D156" s="16">
        <v>78.400000000000006</v>
      </c>
      <c r="E156" s="16">
        <v>84.44</v>
      </c>
      <c r="F156" s="16">
        <v>12946.380000000006</v>
      </c>
      <c r="G156" s="16">
        <v>12480.600000000002</v>
      </c>
    </row>
    <row r="157" spans="3:7" x14ac:dyDescent="0.3">
      <c r="C157" s="28">
        <v>46084</v>
      </c>
      <c r="D157" s="16">
        <v>82.000000000000014</v>
      </c>
      <c r="E157" s="16">
        <v>83.72</v>
      </c>
      <c r="F157" s="16">
        <v>13028.380000000006</v>
      </c>
      <c r="G157" s="16">
        <v>12564.320000000002</v>
      </c>
    </row>
    <row r="158" spans="3:7" x14ac:dyDescent="0.3">
      <c r="C158" s="28">
        <v>46085</v>
      </c>
      <c r="D158" s="16">
        <v>82.9</v>
      </c>
      <c r="E158" s="16">
        <v>81.77000000000001</v>
      </c>
      <c r="F158" s="16">
        <v>13111.280000000006</v>
      </c>
      <c r="G158" s="16">
        <v>12646.090000000002</v>
      </c>
    </row>
    <row r="159" spans="3:7" x14ac:dyDescent="0.3">
      <c r="C159" s="28">
        <v>46086</v>
      </c>
      <c r="D159" s="16">
        <v>85.300000000000011</v>
      </c>
      <c r="E159" s="16">
        <v>85.149999999999991</v>
      </c>
      <c r="F159" s="16">
        <v>13196.580000000005</v>
      </c>
      <c r="G159" s="16">
        <v>12731.240000000002</v>
      </c>
    </row>
    <row r="160" spans="3:7" x14ac:dyDescent="0.3">
      <c r="C160" s="28">
        <v>46087</v>
      </c>
      <c r="D160" s="16">
        <v>87.899999999999991</v>
      </c>
      <c r="E160" s="16">
        <v>87.31</v>
      </c>
      <c r="F160" s="16">
        <v>13284.480000000005</v>
      </c>
      <c r="G160" s="16">
        <v>12818.550000000001</v>
      </c>
    </row>
    <row r="161" spans="3:7" x14ac:dyDescent="0.3">
      <c r="C161" s="28">
        <v>46088</v>
      </c>
      <c r="D161" s="16">
        <v>86.999999999999986</v>
      </c>
      <c r="E161" s="16">
        <v>87.61999999999999</v>
      </c>
      <c r="F161" s="16">
        <v>13371.480000000005</v>
      </c>
      <c r="G161" s="16">
        <v>12906.170000000002</v>
      </c>
    </row>
    <row r="162" spans="3:7" x14ac:dyDescent="0.3">
      <c r="C162" s="28">
        <v>46089</v>
      </c>
      <c r="D162" s="16">
        <v>84.299999999999983</v>
      </c>
      <c r="E162" s="16">
        <v>85.910000000000011</v>
      </c>
      <c r="F162" s="16">
        <v>13455.780000000004</v>
      </c>
      <c r="G162" s="16">
        <v>12992.080000000002</v>
      </c>
    </row>
    <row r="163" spans="3:7" x14ac:dyDescent="0.3">
      <c r="C163" s="28">
        <v>46090</v>
      </c>
      <c r="D163" s="16">
        <v>86.01</v>
      </c>
      <c r="E163" s="16">
        <v>88.75</v>
      </c>
      <c r="F163" s="16">
        <v>13541.790000000005</v>
      </c>
      <c r="G163" s="16">
        <v>13080.830000000002</v>
      </c>
    </row>
    <row r="164" spans="3:7" x14ac:dyDescent="0.3">
      <c r="C164" s="28">
        <v>46091</v>
      </c>
      <c r="D164" s="16">
        <v>87.9</v>
      </c>
      <c r="E164" s="16">
        <v>88.97999999999999</v>
      </c>
      <c r="F164" s="16">
        <v>13629.690000000004</v>
      </c>
      <c r="G164" s="16">
        <v>13169.810000000001</v>
      </c>
    </row>
    <row r="165" spans="3:7" x14ac:dyDescent="0.3">
      <c r="C165" s="28">
        <v>46092</v>
      </c>
      <c r="D165" s="16">
        <v>86.9</v>
      </c>
      <c r="E165" s="16">
        <v>89.669999999999987</v>
      </c>
      <c r="F165" s="16">
        <v>13716.590000000004</v>
      </c>
      <c r="G165" s="16">
        <v>13259.480000000001</v>
      </c>
    </row>
    <row r="166" spans="3:7" x14ac:dyDescent="0.3">
      <c r="C166" s="28">
        <v>46093</v>
      </c>
      <c r="D166" s="16">
        <v>85.5</v>
      </c>
      <c r="E166" s="16">
        <v>89.890000000000015</v>
      </c>
      <c r="F166" s="16">
        <v>13802.090000000004</v>
      </c>
      <c r="G166" s="16">
        <v>13349.37</v>
      </c>
    </row>
    <row r="167" spans="3:7" x14ac:dyDescent="0.3">
      <c r="C167" s="28">
        <v>46094</v>
      </c>
      <c r="D167" s="16">
        <v>89.8</v>
      </c>
      <c r="E167" s="16">
        <v>88.929999999999993</v>
      </c>
      <c r="F167" s="16">
        <v>13891.890000000003</v>
      </c>
      <c r="G167" s="16">
        <v>13438.300000000001</v>
      </c>
    </row>
    <row r="168" spans="3:7" x14ac:dyDescent="0.3">
      <c r="C168" s="28">
        <v>46095</v>
      </c>
      <c r="D168" s="16">
        <v>87.59999999999998</v>
      </c>
      <c r="E168" s="16">
        <v>89.549999999999983</v>
      </c>
      <c r="F168" s="16">
        <v>13979.490000000003</v>
      </c>
      <c r="G168" s="16">
        <v>13527.85</v>
      </c>
    </row>
    <row r="169" spans="3:7" x14ac:dyDescent="0.3">
      <c r="C169" s="28">
        <v>46096</v>
      </c>
      <c r="D169" s="16">
        <v>86.699999999999989</v>
      </c>
      <c r="E169" s="16">
        <v>90.97999999999999</v>
      </c>
      <c r="F169" s="16">
        <v>14066.190000000004</v>
      </c>
      <c r="G169" s="16">
        <v>13618.83</v>
      </c>
    </row>
    <row r="170" spans="3:7" x14ac:dyDescent="0.3">
      <c r="C170" s="28">
        <v>46097</v>
      </c>
      <c r="D170" s="16">
        <v>88.500000000000014</v>
      </c>
      <c r="E170" s="16">
        <v>86.360000000000014</v>
      </c>
      <c r="F170" s="16">
        <v>14154.690000000004</v>
      </c>
      <c r="G170" s="16">
        <v>13705.19</v>
      </c>
    </row>
    <row r="171" spans="3:7" x14ac:dyDescent="0.3">
      <c r="C171" s="28">
        <v>46098</v>
      </c>
      <c r="D171" s="16">
        <v>86.4</v>
      </c>
      <c r="E171" s="16">
        <v>85.820000000000007</v>
      </c>
      <c r="F171" s="16">
        <v>14241.090000000004</v>
      </c>
      <c r="G171" s="16">
        <v>13791.01</v>
      </c>
    </row>
    <row r="172" spans="3:7" x14ac:dyDescent="0.3">
      <c r="C172" s="28">
        <v>46099</v>
      </c>
      <c r="D172" s="16">
        <v>83.7</v>
      </c>
      <c r="E172" s="16">
        <v>87.46</v>
      </c>
      <c r="F172" s="16">
        <v>14324.790000000005</v>
      </c>
      <c r="G172" s="16">
        <v>13878.47</v>
      </c>
    </row>
    <row r="173" spans="3:7" x14ac:dyDescent="0.3">
      <c r="C173" s="28">
        <v>46100</v>
      </c>
      <c r="D173" s="16">
        <v>80.5</v>
      </c>
      <c r="E173" s="16">
        <v>86.02000000000001</v>
      </c>
      <c r="F173" s="16">
        <v>14405.290000000005</v>
      </c>
      <c r="G173" s="16">
        <v>13964.49</v>
      </c>
    </row>
    <row r="174" spans="3:7" x14ac:dyDescent="0.3">
      <c r="C174" s="28">
        <v>46101</v>
      </c>
      <c r="D174" s="16">
        <v>81.700000000000017</v>
      </c>
      <c r="E174" s="16">
        <v>78.88000000000001</v>
      </c>
      <c r="F174" s="16">
        <v>14486.990000000005</v>
      </c>
      <c r="G174" s="16">
        <v>14043.369999999999</v>
      </c>
    </row>
    <row r="175" spans="3:7" x14ac:dyDescent="0.3">
      <c r="C175" s="28">
        <v>46102</v>
      </c>
      <c r="D175" s="16">
        <v>80.699999999999989</v>
      </c>
      <c r="E175" s="16">
        <v>76.67</v>
      </c>
      <c r="F175" s="16">
        <v>14567.690000000006</v>
      </c>
      <c r="G175" s="16">
        <v>14120.039999999999</v>
      </c>
    </row>
    <row r="176" spans="3:7" x14ac:dyDescent="0.3">
      <c r="C176" s="28">
        <v>46103</v>
      </c>
      <c r="D176" s="16">
        <v>83</v>
      </c>
      <c r="E176" s="16">
        <v>79.580000000000013</v>
      </c>
      <c r="F176" s="16">
        <v>14650.690000000006</v>
      </c>
      <c r="G176" s="16">
        <v>14199.619999999999</v>
      </c>
    </row>
    <row r="177" spans="3:7" x14ac:dyDescent="0.3">
      <c r="C177" s="28">
        <v>46104</v>
      </c>
      <c r="D177" s="16">
        <v>86.199999999999989</v>
      </c>
      <c r="E177" s="16">
        <v>80.780000000000015</v>
      </c>
      <c r="F177" s="16">
        <v>14736.890000000007</v>
      </c>
      <c r="G177" s="16">
        <v>14280.4</v>
      </c>
    </row>
    <row r="178" spans="3:7" x14ac:dyDescent="0.3">
      <c r="C178" s="28">
        <v>46105</v>
      </c>
      <c r="D178" s="16">
        <v>87.7</v>
      </c>
      <c r="E178" s="16">
        <v>81.910000000000011</v>
      </c>
      <c r="F178" s="16">
        <v>14824.590000000007</v>
      </c>
      <c r="G178" s="16">
        <v>14362.31</v>
      </c>
    </row>
    <row r="179" spans="3:7" x14ac:dyDescent="0.3">
      <c r="C179" s="28">
        <v>46106</v>
      </c>
      <c r="D179" s="16">
        <v>86.2</v>
      </c>
      <c r="E179" s="16">
        <v>85.8</v>
      </c>
      <c r="F179" s="16">
        <v>14910.790000000008</v>
      </c>
      <c r="G179" s="16">
        <v>14448.109999999999</v>
      </c>
    </row>
    <row r="180" spans="3:7" x14ac:dyDescent="0.3">
      <c r="C180" s="28">
        <v>46107</v>
      </c>
      <c r="D180" s="16">
        <v>87.1</v>
      </c>
      <c r="E180" s="16">
        <v>84.87</v>
      </c>
      <c r="F180" s="16">
        <v>14997.890000000009</v>
      </c>
      <c r="G180" s="16">
        <v>14532.98</v>
      </c>
    </row>
    <row r="181" spans="3:7" x14ac:dyDescent="0.3">
      <c r="C181" s="28">
        <v>46108</v>
      </c>
      <c r="D181" s="16">
        <v>84.8</v>
      </c>
      <c r="E181" s="16">
        <v>75.010000000000005</v>
      </c>
      <c r="F181" s="16">
        <v>15082.690000000008</v>
      </c>
      <c r="G181" s="16">
        <v>14607.99</v>
      </c>
    </row>
    <row r="182" spans="3:7" x14ac:dyDescent="0.3">
      <c r="C182" s="28">
        <v>46109</v>
      </c>
      <c r="D182" s="16">
        <v>81.41</v>
      </c>
      <c r="E182" s="16">
        <v>69.83</v>
      </c>
      <c r="F182" s="16">
        <v>15164.100000000008</v>
      </c>
      <c r="G182" s="16">
        <v>14677.82</v>
      </c>
    </row>
    <row r="183" spans="3:7" x14ac:dyDescent="0.3">
      <c r="C183" s="28">
        <v>46110</v>
      </c>
      <c r="D183" s="16">
        <v>82.800000000000011</v>
      </c>
      <c r="E183" s="16">
        <v>75.22999999999999</v>
      </c>
      <c r="F183" s="16">
        <v>15246.900000000007</v>
      </c>
      <c r="G183" s="16">
        <v>14753.05</v>
      </c>
    </row>
    <row r="184" spans="3:7" x14ac:dyDescent="0.3">
      <c r="C184" s="28">
        <v>46111</v>
      </c>
      <c r="D184" s="16">
        <v>84.21</v>
      </c>
      <c r="E184" s="16">
        <v>73.430000000000007</v>
      </c>
      <c r="F184" s="16">
        <v>15331.110000000006</v>
      </c>
      <c r="G184" s="16">
        <v>14826.48</v>
      </c>
    </row>
    <row r="185" spans="3:7" x14ac:dyDescent="0.3">
      <c r="C185" s="28">
        <v>46112</v>
      </c>
      <c r="D185" s="16">
        <v>85.61</v>
      </c>
      <c r="E185" s="16">
        <v>81.239999999999995</v>
      </c>
      <c r="F185" s="16">
        <v>15416.720000000007</v>
      </c>
      <c r="G185" s="16">
        <v>14907.72</v>
      </c>
    </row>
    <row r="186" spans="3:7" x14ac:dyDescent="0.3">
      <c r="C186" s="28"/>
      <c r="D186" s="16"/>
      <c r="E186" s="16"/>
      <c r="F186" s="16"/>
      <c r="G186" s="16"/>
    </row>
  </sheetData>
  <mergeCells count="2">
    <mergeCell ref="D2:E2"/>
    <mergeCell ref="F2:G2"/>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06AC4-F0D5-4A6E-AC84-E46CDA64AC6E}">
  <dimension ref="A1:K186"/>
  <sheetViews>
    <sheetView workbookViewId="0">
      <selection activeCell="K6" sqref="K6"/>
    </sheetView>
  </sheetViews>
  <sheetFormatPr defaultColWidth="8.8984375" defaultRowHeight="13" x14ac:dyDescent="0.3"/>
  <cols>
    <col min="1" max="10" width="8.8984375" style="25"/>
    <col min="11" max="11" width="30.8984375" style="25" bestFit="1" customWidth="1"/>
    <col min="12" max="16384" width="8.8984375" style="25"/>
  </cols>
  <sheetData>
    <row r="1" spans="1:11" x14ac:dyDescent="0.3">
      <c r="A1" s="69" t="str">
        <f>HYPERLINK("#'Contents'!A1","Content Page")</f>
        <v>Content Page</v>
      </c>
      <c r="D1" s="7"/>
      <c r="E1" s="7"/>
      <c r="F1" s="7"/>
      <c r="G1" s="7"/>
    </row>
    <row r="2" spans="1:11" x14ac:dyDescent="0.3">
      <c r="D2" s="136" t="s">
        <v>28</v>
      </c>
      <c r="E2" s="136"/>
      <c r="F2" s="136" t="s">
        <v>296</v>
      </c>
      <c r="G2" s="136"/>
    </row>
    <row r="3" spans="1:11" x14ac:dyDescent="0.3">
      <c r="C3" s="31" t="s">
        <v>6</v>
      </c>
      <c r="D3" s="7" t="s">
        <v>1</v>
      </c>
      <c r="E3" s="7" t="s">
        <v>5</v>
      </c>
      <c r="F3" s="7" t="s">
        <v>210</v>
      </c>
      <c r="G3" s="7" t="s">
        <v>211</v>
      </c>
    </row>
    <row r="4" spans="1:11" x14ac:dyDescent="0.3">
      <c r="C4" s="32">
        <v>45931.25</v>
      </c>
      <c r="D4" s="26">
        <v>58.5</v>
      </c>
      <c r="E4" s="26">
        <v>30.46</v>
      </c>
      <c r="F4" s="26">
        <v>58.5</v>
      </c>
      <c r="G4" s="26">
        <v>30.46</v>
      </c>
    </row>
    <row r="5" spans="1:11" x14ac:dyDescent="0.3">
      <c r="C5" s="32">
        <v>45932</v>
      </c>
      <c r="D5" s="26">
        <v>52.5</v>
      </c>
      <c r="E5" s="26">
        <v>64.73</v>
      </c>
      <c r="F5" s="26">
        <v>111</v>
      </c>
      <c r="G5" s="26">
        <v>95.19</v>
      </c>
    </row>
    <row r="6" spans="1:11" x14ac:dyDescent="0.3">
      <c r="C6" s="32">
        <v>45933</v>
      </c>
      <c r="D6" s="26">
        <v>63.099999999999994</v>
      </c>
      <c r="E6" s="26">
        <v>77.02</v>
      </c>
      <c r="F6" s="26">
        <v>174.1</v>
      </c>
      <c r="G6" s="26">
        <v>172.20999999999998</v>
      </c>
      <c r="K6" s="25" t="s">
        <v>154</v>
      </c>
    </row>
    <row r="7" spans="1:11" x14ac:dyDescent="0.3">
      <c r="C7" s="32">
        <v>45934</v>
      </c>
      <c r="D7" s="26">
        <v>63.800000000000004</v>
      </c>
      <c r="E7" s="26">
        <v>49.06</v>
      </c>
      <c r="F7" s="26">
        <v>237.9</v>
      </c>
      <c r="G7" s="26">
        <v>221.26999999999998</v>
      </c>
    </row>
    <row r="8" spans="1:11" x14ac:dyDescent="0.3">
      <c r="C8" s="32">
        <v>45935</v>
      </c>
      <c r="D8" s="26">
        <v>63.7</v>
      </c>
      <c r="E8" s="26">
        <v>59.059999999999995</v>
      </c>
      <c r="F8" s="26">
        <v>301.60000000000002</v>
      </c>
      <c r="G8" s="26">
        <v>280.33</v>
      </c>
    </row>
    <row r="9" spans="1:11" x14ac:dyDescent="0.3">
      <c r="C9" s="32">
        <v>45936</v>
      </c>
      <c r="D9" s="26">
        <v>66.7</v>
      </c>
      <c r="E9" s="26">
        <v>69.89</v>
      </c>
      <c r="F9" s="26">
        <v>368.3</v>
      </c>
      <c r="G9" s="26">
        <v>350.21999999999997</v>
      </c>
    </row>
    <row r="10" spans="1:11" x14ac:dyDescent="0.3">
      <c r="C10" s="32">
        <v>45937</v>
      </c>
      <c r="D10" s="26">
        <v>70.099999999999994</v>
      </c>
      <c r="E10" s="26">
        <v>74.34</v>
      </c>
      <c r="F10" s="26">
        <v>438.4</v>
      </c>
      <c r="G10" s="26">
        <v>424.55999999999995</v>
      </c>
    </row>
    <row r="11" spans="1:11" x14ac:dyDescent="0.3">
      <c r="C11" s="32">
        <v>45938</v>
      </c>
      <c r="D11" s="26">
        <v>75.099999999999994</v>
      </c>
      <c r="E11" s="26">
        <v>77.349999999999994</v>
      </c>
      <c r="F11" s="26">
        <v>513.5</v>
      </c>
      <c r="G11" s="26">
        <v>501.90999999999997</v>
      </c>
    </row>
    <row r="12" spans="1:11" x14ac:dyDescent="0.3">
      <c r="C12" s="32">
        <v>45939</v>
      </c>
      <c r="D12" s="26">
        <v>71.2</v>
      </c>
      <c r="E12" s="26">
        <v>71.05</v>
      </c>
      <c r="F12" s="26">
        <v>584.70000000000005</v>
      </c>
      <c r="G12" s="26">
        <v>572.95999999999992</v>
      </c>
    </row>
    <row r="13" spans="1:11" x14ac:dyDescent="0.3">
      <c r="C13" s="32">
        <v>45940</v>
      </c>
      <c r="D13" s="26">
        <v>73.899999999999991</v>
      </c>
      <c r="E13" s="26">
        <v>75.73</v>
      </c>
      <c r="F13" s="26">
        <v>658.6</v>
      </c>
      <c r="G13" s="26">
        <v>648.68999999999994</v>
      </c>
    </row>
    <row r="14" spans="1:11" x14ac:dyDescent="0.3">
      <c r="C14" s="32">
        <v>45941</v>
      </c>
      <c r="D14" s="26">
        <v>77.3</v>
      </c>
      <c r="E14" s="26">
        <v>73.540000000000006</v>
      </c>
      <c r="F14" s="26">
        <v>735.9</v>
      </c>
      <c r="G14" s="26">
        <v>722.2299999999999</v>
      </c>
    </row>
    <row r="15" spans="1:11" x14ac:dyDescent="0.3">
      <c r="C15" s="32">
        <v>45942</v>
      </c>
      <c r="D15" s="26">
        <v>70.599999999999994</v>
      </c>
      <c r="E15" s="26">
        <v>64.36</v>
      </c>
      <c r="F15" s="26">
        <v>806.5</v>
      </c>
      <c r="G15" s="26">
        <v>786.58999999999992</v>
      </c>
    </row>
    <row r="16" spans="1:11" x14ac:dyDescent="0.3">
      <c r="C16" s="32">
        <v>45943</v>
      </c>
      <c r="D16" s="26">
        <v>76.100000000000009</v>
      </c>
      <c r="E16" s="26">
        <v>77.22</v>
      </c>
      <c r="F16" s="26">
        <v>882.6</v>
      </c>
      <c r="G16" s="26">
        <v>863.81</v>
      </c>
    </row>
    <row r="17" spans="3:11" x14ac:dyDescent="0.3">
      <c r="C17" s="32">
        <v>45944</v>
      </c>
      <c r="D17" s="26">
        <v>79.8</v>
      </c>
      <c r="E17" s="26">
        <v>78.52</v>
      </c>
      <c r="F17" s="26">
        <v>962.4</v>
      </c>
      <c r="G17" s="26">
        <v>942.32999999999993</v>
      </c>
    </row>
    <row r="18" spans="3:11" x14ac:dyDescent="0.3">
      <c r="C18" s="32">
        <v>45945</v>
      </c>
      <c r="D18" s="26">
        <v>81.59</v>
      </c>
      <c r="E18" s="26">
        <v>80.490000000000009</v>
      </c>
      <c r="F18" s="26">
        <v>1043.99</v>
      </c>
      <c r="G18" s="26">
        <v>1022.8199999999999</v>
      </c>
    </row>
    <row r="19" spans="3:11" x14ac:dyDescent="0.3">
      <c r="C19" s="32">
        <v>45946</v>
      </c>
      <c r="D19" s="26">
        <v>82.99</v>
      </c>
      <c r="E19" s="26">
        <v>70.97</v>
      </c>
      <c r="F19" s="26">
        <v>1126.98</v>
      </c>
      <c r="G19" s="26">
        <v>1093.79</v>
      </c>
    </row>
    <row r="20" spans="3:11" x14ac:dyDescent="0.3">
      <c r="C20" s="32">
        <v>45947</v>
      </c>
      <c r="D20" s="26">
        <v>80.59</v>
      </c>
      <c r="E20" s="26">
        <v>67.28</v>
      </c>
      <c r="F20" s="26">
        <v>1207.57</v>
      </c>
      <c r="G20" s="26">
        <v>1161.07</v>
      </c>
    </row>
    <row r="21" spans="3:11" x14ac:dyDescent="0.3">
      <c r="C21" s="32">
        <v>45948</v>
      </c>
      <c r="D21" s="26">
        <v>78.490000000000009</v>
      </c>
      <c r="E21" s="26">
        <v>72.180000000000007</v>
      </c>
      <c r="F21" s="26">
        <v>1286.06</v>
      </c>
      <c r="G21" s="26">
        <v>1233.25</v>
      </c>
    </row>
    <row r="22" spans="3:11" x14ac:dyDescent="0.3">
      <c r="C22" s="32">
        <v>45949</v>
      </c>
      <c r="D22" s="26">
        <v>84.9</v>
      </c>
      <c r="E22" s="26">
        <v>74.63</v>
      </c>
      <c r="F22" s="26">
        <v>1370.96</v>
      </c>
      <c r="G22" s="26">
        <v>1307.8800000000001</v>
      </c>
    </row>
    <row r="23" spans="3:11" x14ac:dyDescent="0.3">
      <c r="C23" s="32">
        <v>45950</v>
      </c>
      <c r="D23" s="26">
        <v>84.1</v>
      </c>
      <c r="E23" s="26">
        <v>83.69</v>
      </c>
      <c r="F23" s="26">
        <v>1455.06</v>
      </c>
      <c r="G23" s="26">
        <v>1391.5700000000002</v>
      </c>
    </row>
    <row r="24" spans="3:11" x14ac:dyDescent="0.3">
      <c r="C24" s="32">
        <v>45951</v>
      </c>
      <c r="D24" s="26">
        <v>89.5</v>
      </c>
      <c r="E24" s="26">
        <v>79.039999999999992</v>
      </c>
      <c r="F24" s="26">
        <v>1544.56</v>
      </c>
      <c r="G24" s="26">
        <v>1470.6100000000001</v>
      </c>
      <c r="K24" s="25" t="s">
        <v>155</v>
      </c>
    </row>
    <row r="25" spans="3:11" x14ac:dyDescent="0.3">
      <c r="C25" s="32">
        <v>45952</v>
      </c>
      <c r="D25" s="26">
        <v>91</v>
      </c>
      <c r="E25" s="26">
        <v>77.2</v>
      </c>
      <c r="F25" s="26">
        <v>1635.56</v>
      </c>
      <c r="G25" s="26">
        <v>1547.8100000000002</v>
      </c>
    </row>
    <row r="26" spans="3:11" x14ac:dyDescent="0.3">
      <c r="C26" s="32">
        <v>45953</v>
      </c>
      <c r="D26" s="26">
        <v>86.6</v>
      </c>
      <c r="E26" s="26">
        <v>74.87</v>
      </c>
      <c r="F26" s="26">
        <v>1722.1599999999999</v>
      </c>
      <c r="G26" s="26">
        <v>1622.6800000000003</v>
      </c>
    </row>
    <row r="27" spans="3:11" x14ac:dyDescent="0.3">
      <c r="C27" s="32">
        <v>45954</v>
      </c>
      <c r="D27" s="26">
        <v>88.199999999999989</v>
      </c>
      <c r="E27" s="26">
        <v>69.95</v>
      </c>
      <c r="F27" s="26">
        <v>1810.36</v>
      </c>
      <c r="G27" s="26">
        <v>1692.6300000000003</v>
      </c>
    </row>
    <row r="28" spans="3:11" x14ac:dyDescent="0.3">
      <c r="C28" s="32">
        <v>45955</v>
      </c>
      <c r="D28" s="26">
        <v>92.6</v>
      </c>
      <c r="E28" s="26">
        <v>68.59</v>
      </c>
      <c r="F28" s="26">
        <v>1902.9599999999998</v>
      </c>
      <c r="G28" s="26">
        <v>1761.2200000000003</v>
      </c>
    </row>
    <row r="29" spans="3:11" x14ac:dyDescent="0.3">
      <c r="C29" s="32">
        <v>45956</v>
      </c>
      <c r="D29" s="26">
        <v>92.9</v>
      </c>
      <c r="E29" s="26">
        <v>55.89</v>
      </c>
      <c r="F29" s="26">
        <v>1995.86</v>
      </c>
      <c r="G29" s="26">
        <v>1817.1100000000004</v>
      </c>
    </row>
    <row r="30" spans="3:11" x14ac:dyDescent="0.3">
      <c r="C30" s="32">
        <v>45957</v>
      </c>
      <c r="D30" s="26">
        <v>83.1</v>
      </c>
      <c r="E30" s="26">
        <v>64.39</v>
      </c>
      <c r="F30" s="26">
        <v>2078.96</v>
      </c>
      <c r="G30" s="26">
        <v>1881.5000000000005</v>
      </c>
    </row>
    <row r="31" spans="3:11" x14ac:dyDescent="0.3">
      <c r="C31" s="32">
        <v>45958</v>
      </c>
      <c r="D31" s="26">
        <v>84.7</v>
      </c>
      <c r="E31" s="26">
        <v>70.84</v>
      </c>
      <c r="F31" s="26">
        <v>2163.66</v>
      </c>
      <c r="G31" s="26">
        <v>1952.3400000000004</v>
      </c>
    </row>
    <row r="32" spans="3:11" x14ac:dyDescent="0.3">
      <c r="C32" s="32">
        <v>45959</v>
      </c>
      <c r="D32" s="26">
        <v>84</v>
      </c>
      <c r="E32" s="26">
        <v>43.91</v>
      </c>
      <c r="F32" s="26">
        <v>2247.66</v>
      </c>
      <c r="G32" s="26">
        <v>1996.2500000000005</v>
      </c>
    </row>
    <row r="33" spans="3:7" x14ac:dyDescent="0.3">
      <c r="C33" s="32">
        <v>45960</v>
      </c>
      <c r="D33" s="26">
        <v>86.800000000000011</v>
      </c>
      <c r="E33" s="26">
        <v>74.39</v>
      </c>
      <c r="F33" s="26">
        <v>2334.46</v>
      </c>
      <c r="G33" s="26">
        <v>2070.6400000000003</v>
      </c>
    </row>
    <row r="34" spans="3:7" x14ac:dyDescent="0.3">
      <c r="C34" s="32">
        <v>45961</v>
      </c>
      <c r="D34" s="26">
        <v>79.099999999999994</v>
      </c>
      <c r="E34" s="26">
        <v>67.72</v>
      </c>
      <c r="F34" s="26">
        <v>2413.56</v>
      </c>
      <c r="G34" s="26">
        <v>2138.36</v>
      </c>
    </row>
    <row r="35" spans="3:7" x14ac:dyDescent="0.3">
      <c r="C35" s="32">
        <v>45962</v>
      </c>
      <c r="D35" s="26">
        <v>82.800000000000011</v>
      </c>
      <c r="E35" s="26">
        <v>71.28</v>
      </c>
      <c r="F35" s="26">
        <v>2496.36</v>
      </c>
      <c r="G35" s="26">
        <v>2209.6400000000003</v>
      </c>
    </row>
    <row r="36" spans="3:7" x14ac:dyDescent="0.3">
      <c r="C36" s="32">
        <v>45963</v>
      </c>
      <c r="D36" s="26">
        <v>88.9</v>
      </c>
      <c r="E36" s="26">
        <v>73.69</v>
      </c>
      <c r="F36" s="26">
        <v>2585.2600000000002</v>
      </c>
      <c r="G36" s="26">
        <v>2283.3300000000004</v>
      </c>
    </row>
    <row r="37" spans="3:7" x14ac:dyDescent="0.3">
      <c r="C37" s="32">
        <v>45964</v>
      </c>
      <c r="D37" s="26">
        <v>89.7</v>
      </c>
      <c r="E37" s="26">
        <v>71.03</v>
      </c>
      <c r="F37" s="26">
        <v>2674.96</v>
      </c>
      <c r="G37" s="26">
        <v>2354.3600000000006</v>
      </c>
    </row>
    <row r="38" spans="3:7" x14ac:dyDescent="0.3">
      <c r="C38" s="32">
        <v>45965</v>
      </c>
      <c r="D38" s="26">
        <v>88.1</v>
      </c>
      <c r="E38" s="26">
        <v>78.52</v>
      </c>
      <c r="F38" s="26">
        <v>2763.06</v>
      </c>
      <c r="G38" s="26">
        <v>2432.8800000000006</v>
      </c>
    </row>
    <row r="39" spans="3:7" x14ac:dyDescent="0.3">
      <c r="C39" s="32">
        <v>45966</v>
      </c>
      <c r="D39" s="26">
        <v>84.399999999999991</v>
      </c>
      <c r="E39" s="26">
        <v>77.17</v>
      </c>
      <c r="F39" s="26">
        <v>2847.46</v>
      </c>
      <c r="G39" s="26">
        <v>2510.0500000000006</v>
      </c>
    </row>
    <row r="40" spans="3:7" x14ac:dyDescent="0.3">
      <c r="C40" s="32">
        <v>45967</v>
      </c>
      <c r="D40" s="26">
        <v>94.5</v>
      </c>
      <c r="E40" s="26">
        <v>76.78</v>
      </c>
      <c r="F40" s="26">
        <v>2941.96</v>
      </c>
      <c r="G40" s="26">
        <v>2586.8300000000008</v>
      </c>
    </row>
    <row r="41" spans="3:7" x14ac:dyDescent="0.3">
      <c r="C41" s="32">
        <v>45968</v>
      </c>
      <c r="D41" s="26">
        <v>98.389999999999986</v>
      </c>
      <c r="E41" s="26">
        <v>71.989999999999995</v>
      </c>
      <c r="F41" s="26">
        <v>3040.35</v>
      </c>
      <c r="G41" s="26">
        <v>2658.8200000000006</v>
      </c>
    </row>
    <row r="42" spans="3:7" x14ac:dyDescent="0.3">
      <c r="C42" s="32">
        <v>45969</v>
      </c>
      <c r="D42" s="26">
        <v>101.9</v>
      </c>
      <c r="E42" s="26">
        <v>77.38</v>
      </c>
      <c r="F42" s="26">
        <v>3142.25</v>
      </c>
      <c r="G42" s="26">
        <v>2736.2000000000007</v>
      </c>
    </row>
    <row r="43" spans="3:7" x14ac:dyDescent="0.3">
      <c r="C43" s="32">
        <v>45970</v>
      </c>
      <c r="D43" s="26">
        <v>111.10000000000001</v>
      </c>
      <c r="E43" s="26">
        <v>76.75</v>
      </c>
      <c r="F43" s="26">
        <v>3253.35</v>
      </c>
      <c r="G43" s="26">
        <v>2812.9500000000007</v>
      </c>
    </row>
    <row r="44" spans="3:7" x14ac:dyDescent="0.3">
      <c r="C44" s="32">
        <v>45971</v>
      </c>
      <c r="D44" s="26">
        <v>110.4</v>
      </c>
      <c r="E44" s="26">
        <v>76.48</v>
      </c>
      <c r="F44" s="26">
        <v>3363.75</v>
      </c>
      <c r="G44" s="26">
        <v>2889.4300000000007</v>
      </c>
    </row>
    <row r="45" spans="3:7" x14ac:dyDescent="0.3">
      <c r="C45" s="32">
        <v>45972</v>
      </c>
      <c r="D45" s="26">
        <v>110.5</v>
      </c>
      <c r="E45" s="26">
        <v>83.47</v>
      </c>
      <c r="F45" s="26">
        <v>3474.25</v>
      </c>
      <c r="G45" s="26">
        <v>2972.9000000000005</v>
      </c>
    </row>
    <row r="46" spans="3:7" x14ac:dyDescent="0.3">
      <c r="C46" s="32">
        <v>45973</v>
      </c>
      <c r="D46" s="26">
        <v>110.7</v>
      </c>
      <c r="E46" s="26">
        <v>83.160000000000011</v>
      </c>
      <c r="F46" s="26">
        <v>3584.95</v>
      </c>
      <c r="G46" s="26">
        <v>3056.0600000000004</v>
      </c>
    </row>
    <row r="47" spans="3:7" x14ac:dyDescent="0.3">
      <c r="C47" s="32">
        <v>45974</v>
      </c>
      <c r="D47" s="26">
        <v>111.19999999999999</v>
      </c>
      <c r="E47" s="26">
        <v>81.45</v>
      </c>
      <c r="F47" s="26">
        <v>3696.1499999999996</v>
      </c>
      <c r="G47" s="26">
        <v>3137.51</v>
      </c>
    </row>
    <row r="48" spans="3:7" x14ac:dyDescent="0.3">
      <c r="C48" s="32">
        <v>45975</v>
      </c>
      <c r="D48" s="26">
        <v>111.2</v>
      </c>
      <c r="E48" s="26">
        <v>80.08</v>
      </c>
      <c r="F48" s="26">
        <v>3807.3499999999995</v>
      </c>
      <c r="G48" s="26">
        <v>3217.59</v>
      </c>
    </row>
    <row r="49" spans="3:7" x14ac:dyDescent="0.3">
      <c r="C49" s="32">
        <v>45976</v>
      </c>
      <c r="D49" s="26">
        <v>110.9</v>
      </c>
      <c r="E49" s="26">
        <v>85.669999999999987</v>
      </c>
      <c r="F49" s="26">
        <v>3918.2499999999995</v>
      </c>
      <c r="G49" s="26">
        <v>3303.26</v>
      </c>
    </row>
    <row r="50" spans="3:7" x14ac:dyDescent="0.3">
      <c r="C50" s="32">
        <v>45977</v>
      </c>
      <c r="D50" s="26">
        <v>100.49000000000001</v>
      </c>
      <c r="E50" s="26">
        <v>106.07000000000001</v>
      </c>
      <c r="F50" s="26">
        <v>4018.74</v>
      </c>
      <c r="G50" s="26">
        <v>3409.3300000000004</v>
      </c>
    </row>
    <row r="51" spans="3:7" x14ac:dyDescent="0.3">
      <c r="C51" s="32">
        <v>45978</v>
      </c>
      <c r="D51" s="26">
        <v>94.69</v>
      </c>
      <c r="E51" s="26">
        <v>82.490000000000009</v>
      </c>
      <c r="F51" s="26">
        <v>4113.4299999999994</v>
      </c>
      <c r="G51" s="26">
        <v>3491.8200000000006</v>
      </c>
    </row>
    <row r="52" spans="3:7" x14ac:dyDescent="0.3">
      <c r="C52" s="32">
        <v>45979</v>
      </c>
      <c r="D52" s="26">
        <v>103.6</v>
      </c>
      <c r="E52" s="26">
        <v>79.75</v>
      </c>
      <c r="F52" s="26">
        <v>4217.03</v>
      </c>
      <c r="G52" s="26">
        <v>3571.5700000000006</v>
      </c>
    </row>
    <row r="53" spans="3:7" x14ac:dyDescent="0.3">
      <c r="C53" s="32">
        <v>45980</v>
      </c>
      <c r="D53" s="26">
        <v>111.3</v>
      </c>
      <c r="E53" s="26">
        <v>94.330000000000013</v>
      </c>
      <c r="F53" s="26">
        <v>4328.33</v>
      </c>
      <c r="G53" s="26">
        <v>3665.9000000000005</v>
      </c>
    </row>
    <row r="54" spans="3:7" x14ac:dyDescent="0.3">
      <c r="C54" s="32">
        <v>45981</v>
      </c>
      <c r="D54" s="26">
        <v>106.3</v>
      </c>
      <c r="E54" s="26">
        <v>104.54</v>
      </c>
      <c r="F54" s="26">
        <v>4434.63</v>
      </c>
      <c r="G54" s="26">
        <v>3770.4400000000005</v>
      </c>
    </row>
    <row r="55" spans="3:7" x14ac:dyDescent="0.3">
      <c r="C55" s="32">
        <v>45982</v>
      </c>
      <c r="D55" s="26">
        <v>100.1</v>
      </c>
      <c r="E55" s="26">
        <v>96.15</v>
      </c>
      <c r="F55" s="26">
        <v>4534.7300000000005</v>
      </c>
      <c r="G55" s="26">
        <v>3866.5900000000006</v>
      </c>
    </row>
    <row r="56" spans="3:7" x14ac:dyDescent="0.3">
      <c r="C56" s="32">
        <v>45983</v>
      </c>
      <c r="D56" s="26">
        <v>104.6</v>
      </c>
      <c r="E56" s="26">
        <v>92.640000000000015</v>
      </c>
      <c r="F56" s="26">
        <v>4639.3300000000008</v>
      </c>
      <c r="G56" s="26">
        <v>3959.2300000000005</v>
      </c>
    </row>
    <row r="57" spans="3:7" x14ac:dyDescent="0.3">
      <c r="C57" s="32">
        <v>45984</v>
      </c>
      <c r="D57" s="26">
        <v>91.6</v>
      </c>
      <c r="E57" s="26">
        <v>88.94</v>
      </c>
      <c r="F57" s="26">
        <v>4730.9300000000012</v>
      </c>
      <c r="G57" s="26">
        <v>4048.1700000000005</v>
      </c>
    </row>
    <row r="58" spans="3:7" x14ac:dyDescent="0.3">
      <c r="C58" s="32">
        <v>45985</v>
      </c>
      <c r="D58" s="26">
        <v>84.100000000000009</v>
      </c>
      <c r="E58" s="26">
        <v>94.72</v>
      </c>
      <c r="F58" s="26">
        <v>4815.0300000000016</v>
      </c>
      <c r="G58" s="26">
        <v>4142.8900000000003</v>
      </c>
    </row>
    <row r="59" spans="3:7" x14ac:dyDescent="0.3">
      <c r="C59" s="32">
        <v>45986</v>
      </c>
      <c r="D59" s="26">
        <v>86.3</v>
      </c>
      <c r="E59" s="26">
        <v>95.289999999999992</v>
      </c>
      <c r="F59" s="26">
        <v>4901.3300000000017</v>
      </c>
      <c r="G59" s="26">
        <v>4238.18</v>
      </c>
    </row>
    <row r="60" spans="3:7" x14ac:dyDescent="0.3">
      <c r="C60" s="32">
        <v>45987</v>
      </c>
      <c r="D60" s="26">
        <v>87</v>
      </c>
      <c r="E60" s="26">
        <v>97.21</v>
      </c>
      <c r="F60" s="26">
        <v>4988.3300000000017</v>
      </c>
      <c r="G60" s="26">
        <v>4335.3900000000003</v>
      </c>
    </row>
    <row r="61" spans="3:7" x14ac:dyDescent="0.3">
      <c r="C61" s="32">
        <v>45988</v>
      </c>
      <c r="D61" s="26">
        <v>90.800000000000011</v>
      </c>
      <c r="E61" s="26">
        <v>87.36</v>
      </c>
      <c r="F61" s="26">
        <v>5079.1300000000019</v>
      </c>
      <c r="G61" s="26">
        <v>4422.75</v>
      </c>
    </row>
    <row r="62" spans="3:7" x14ac:dyDescent="0.3">
      <c r="C62" s="32">
        <v>45989</v>
      </c>
      <c r="D62" s="26">
        <v>88</v>
      </c>
      <c r="E62" s="26">
        <v>92.25</v>
      </c>
      <c r="F62" s="26">
        <v>5167.1300000000019</v>
      </c>
      <c r="G62" s="26">
        <v>4515</v>
      </c>
    </row>
    <row r="63" spans="3:7" x14ac:dyDescent="0.3">
      <c r="C63" s="32">
        <v>45990</v>
      </c>
      <c r="D63" s="26">
        <v>80.400000000000006</v>
      </c>
      <c r="E63" s="26">
        <v>95.759999999999991</v>
      </c>
      <c r="F63" s="26">
        <v>5247.5300000000016</v>
      </c>
      <c r="G63" s="26">
        <v>4610.76</v>
      </c>
    </row>
    <row r="64" spans="3:7" x14ac:dyDescent="0.3">
      <c r="C64" s="32">
        <v>45991</v>
      </c>
      <c r="D64" s="26">
        <v>79.7</v>
      </c>
      <c r="E64" s="26">
        <v>95.78</v>
      </c>
      <c r="F64" s="26">
        <v>5327.2300000000014</v>
      </c>
      <c r="G64" s="26">
        <v>4706.54</v>
      </c>
    </row>
    <row r="65" spans="3:7" x14ac:dyDescent="0.3">
      <c r="C65" s="32">
        <v>45992</v>
      </c>
      <c r="D65" s="26">
        <v>79.099999999999994</v>
      </c>
      <c r="E65" s="26">
        <v>97.050000000000011</v>
      </c>
      <c r="F65" s="26">
        <v>5406.3300000000017</v>
      </c>
      <c r="G65" s="26">
        <v>4803.59</v>
      </c>
    </row>
    <row r="66" spans="3:7" x14ac:dyDescent="0.3">
      <c r="C66" s="32">
        <v>45993</v>
      </c>
      <c r="D66" s="26">
        <v>81.3</v>
      </c>
      <c r="E66" s="26">
        <v>87.4</v>
      </c>
      <c r="F66" s="26">
        <v>5487.6300000000019</v>
      </c>
      <c r="G66" s="26">
        <v>4890.99</v>
      </c>
    </row>
    <row r="67" spans="3:7" x14ac:dyDescent="0.3">
      <c r="C67" s="32">
        <v>45994</v>
      </c>
      <c r="D67" s="26">
        <v>96.7</v>
      </c>
      <c r="E67" s="26">
        <v>78.5</v>
      </c>
      <c r="F67" s="26">
        <v>5584.3300000000017</v>
      </c>
      <c r="G67" s="26">
        <v>4969.49</v>
      </c>
    </row>
    <row r="68" spans="3:7" x14ac:dyDescent="0.3">
      <c r="C68" s="32">
        <v>45995</v>
      </c>
      <c r="D68" s="26">
        <v>91.9</v>
      </c>
      <c r="E68" s="26">
        <v>85.09</v>
      </c>
      <c r="F68" s="26">
        <v>5676.2300000000014</v>
      </c>
      <c r="G68" s="26">
        <v>5054.58</v>
      </c>
    </row>
    <row r="69" spans="3:7" x14ac:dyDescent="0.3">
      <c r="C69" s="32">
        <v>45996</v>
      </c>
      <c r="D69" s="26">
        <v>90.3</v>
      </c>
      <c r="E69" s="26">
        <v>81.58</v>
      </c>
      <c r="F69" s="26">
        <v>5766.5300000000016</v>
      </c>
      <c r="G69" s="26">
        <v>5136.16</v>
      </c>
    </row>
    <row r="70" spans="3:7" x14ac:dyDescent="0.3">
      <c r="C70" s="32">
        <v>45997</v>
      </c>
      <c r="D70" s="26">
        <v>91.7</v>
      </c>
      <c r="E70" s="26">
        <v>81</v>
      </c>
      <c r="F70" s="26">
        <v>5858.2300000000014</v>
      </c>
      <c r="G70" s="26">
        <v>5217.16</v>
      </c>
    </row>
    <row r="71" spans="3:7" x14ac:dyDescent="0.3">
      <c r="C71" s="32">
        <v>45998</v>
      </c>
      <c r="D71" s="26">
        <v>93.8</v>
      </c>
      <c r="E71" s="26">
        <v>85.45</v>
      </c>
      <c r="F71" s="26">
        <v>5952.0300000000016</v>
      </c>
      <c r="G71" s="26">
        <v>5302.61</v>
      </c>
    </row>
    <row r="72" spans="3:7" x14ac:dyDescent="0.3">
      <c r="C72" s="32">
        <v>45999</v>
      </c>
      <c r="D72" s="26">
        <v>92.8</v>
      </c>
      <c r="E72" s="26">
        <v>87.859999999999985</v>
      </c>
      <c r="F72" s="26">
        <v>6044.8300000000017</v>
      </c>
      <c r="G72" s="26">
        <v>5390.4699999999993</v>
      </c>
    </row>
    <row r="73" spans="3:7" x14ac:dyDescent="0.3">
      <c r="C73" s="32">
        <v>46000</v>
      </c>
      <c r="D73" s="26">
        <v>84.2</v>
      </c>
      <c r="E73" s="26">
        <v>88.6</v>
      </c>
      <c r="F73" s="26">
        <v>6129.0300000000016</v>
      </c>
      <c r="G73" s="26">
        <v>5479.07</v>
      </c>
    </row>
    <row r="74" spans="3:7" x14ac:dyDescent="0.3">
      <c r="C74" s="32">
        <v>46001</v>
      </c>
      <c r="D74" s="26">
        <v>87.5</v>
      </c>
      <c r="E74" s="26">
        <v>90.88</v>
      </c>
      <c r="F74" s="26">
        <v>6216.5300000000016</v>
      </c>
      <c r="G74" s="26">
        <v>5569.95</v>
      </c>
    </row>
    <row r="75" spans="3:7" x14ac:dyDescent="0.3">
      <c r="C75" s="32">
        <v>46002</v>
      </c>
      <c r="D75" s="26">
        <v>89.2</v>
      </c>
      <c r="E75" s="26">
        <v>106.25</v>
      </c>
      <c r="F75" s="26">
        <v>6305.7300000000014</v>
      </c>
      <c r="G75" s="26">
        <v>5676.2</v>
      </c>
    </row>
    <row r="76" spans="3:7" x14ac:dyDescent="0.3">
      <c r="C76" s="32">
        <v>46003</v>
      </c>
      <c r="D76" s="26">
        <v>89.6</v>
      </c>
      <c r="E76" s="26">
        <v>102.5</v>
      </c>
      <c r="F76" s="26">
        <v>6395.3300000000017</v>
      </c>
      <c r="G76" s="26">
        <v>5778.7</v>
      </c>
    </row>
    <row r="77" spans="3:7" x14ac:dyDescent="0.3">
      <c r="C77" s="32">
        <v>46004</v>
      </c>
      <c r="D77" s="26">
        <v>80.099999999999994</v>
      </c>
      <c r="E77" s="26">
        <v>108.57</v>
      </c>
      <c r="F77" s="26">
        <v>6475.4300000000021</v>
      </c>
      <c r="G77" s="26">
        <v>5887.2699999999995</v>
      </c>
    </row>
    <row r="78" spans="3:7" x14ac:dyDescent="0.3">
      <c r="C78" s="32">
        <v>46005</v>
      </c>
      <c r="D78" s="26">
        <v>77.900000000000006</v>
      </c>
      <c r="E78" s="26">
        <v>106.96</v>
      </c>
      <c r="F78" s="26">
        <v>6553.3300000000017</v>
      </c>
      <c r="G78" s="26">
        <v>5994.23</v>
      </c>
    </row>
    <row r="79" spans="3:7" x14ac:dyDescent="0.3">
      <c r="C79" s="32">
        <v>46006</v>
      </c>
      <c r="D79" s="26">
        <v>79.900000000000006</v>
      </c>
      <c r="E79" s="26">
        <v>104.95</v>
      </c>
      <c r="F79" s="26">
        <v>6633.2300000000014</v>
      </c>
      <c r="G79" s="26">
        <v>6099.1799999999994</v>
      </c>
    </row>
    <row r="80" spans="3:7" x14ac:dyDescent="0.3">
      <c r="C80" s="32">
        <v>46007</v>
      </c>
      <c r="D80" s="26">
        <v>85.5</v>
      </c>
      <c r="E80" s="26">
        <v>113.78</v>
      </c>
      <c r="F80" s="26">
        <v>6718.7300000000014</v>
      </c>
      <c r="G80" s="26">
        <v>6212.9599999999991</v>
      </c>
    </row>
    <row r="81" spans="3:7" x14ac:dyDescent="0.3">
      <c r="C81" s="32">
        <v>46008</v>
      </c>
      <c r="D81" s="26">
        <v>78.989999999999995</v>
      </c>
      <c r="E81" s="26">
        <v>105.78999999999999</v>
      </c>
      <c r="F81" s="26">
        <v>6797.7200000000012</v>
      </c>
      <c r="G81" s="26">
        <v>6318.7499999999991</v>
      </c>
    </row>
    <row r="82" spans="3:7" x14ac:dyDescent="0.3">
      <c r="C82" s="32">
        <v>46009</v>
      </c>
      <c r="D82" s="26">
        <v>80.8</v>
      </c>
      <c r="E82" s="26">
        <v>104.77000000000001</v>
      </c>
      <c r="F82" s="26">
        <v>6878.5200000000013</v>
      </c>
      <c r="G82" s="26">
        <v>6423.5199999999995</v>
      </c>
    </row>
    <row r="83" spans="3:7" x14ac:dyDescent="0.3">
      <c r="C83" s="32">
        <v>46010</v>
      </c>
      <c r="D83" s="26">
        <v>81</v>
      </c>
      <c r="E83" s="26">
        <v>104.91</v>
      </c>
      <c r="F83" s="26">
        <v>6959.5200000000013</v>
      </c>
      <c r="G83" s="26">
        <v>6528.4299999999994</v>
      </c>
    </row>
    <row r="84" spans="3:7" x14ac:dyDescent="0.3">
      <c r="C84" s="32">
        <v>46011</v>
      </c>
      <c r="D84" s="26">
        <v>82.4</v>
      </c>
      <c r="E84" s="26">
        <v>106.3</v>
      </c>
      <c r="F84" s="26">
        <v>7041.920000000001</v>
      </c>
      <c r="G84" s="26">
        <v>6634.73</v>
      </c>
    </row>
    <row r="85" spans="3:7" x14ac:dyDescent="0.3">
      <c r="C85" s="32">
        <v>46012</v>
      </c>
      <c r="D85" s="26">
        <v>83.800000000000011</v>
      </c>
      <c r="E85" s="26">
        <v>103.67</v>
      </c>
      <c r="F85" s="26">
        <v>7125.7200000000012</v>
      </c>
      <c r="G85" s="26">
        <v>6738.4</v>
      </c>
    </row>
    <row r="86" spans="3:7" x14ac:dyDescent="0.3">
      <c r="C86" s="32">
        <v>46013</v>
      </c>
      <c r="D86" s="26">
        <v>84.2</v>
      </c>
      <c r="E86" s="26">
        <v>102.45</v>
      </c>
      <c r="F86" s="26">
        <v>7209.920000000001</v>
      </c>
      <c r="G86" s="26">
        <v>6840.8499999999995</v>
      </c>
    </row>
    <row r="87" spans="3:7" x14ac:dyDescent="0.3">
      <c r="C87" s="32">
        <v>46014</v>
      </c>
      <c r="D87" s="26">
        <v>86.08</v>
      </c>
      <c r="E87" s="26">
        <v>89.22</v>
      </c>
      <c r="F87" s="26">
        <v>7296.0000000000009</v>
      </c>
      <c r="G87" s="26">
        <v>6930.07</v>
      </c>
    </row>
    <row r="88" spans="3:7" x14ac:dyDescent="0.3">
      <c r="C88" s="32">
        <v>46015</v>
      </c>
      <c r="D88" s="26">
        <v>82.8</v>
      </c>
      <c r="E88" s="26">
        <v>88.96</v>
      </c>
      <c r="F88" s="26">
        <v>7378.8000000000011</v>
      </c>
      <c r="G88" s="26">
        <v>7019.03</v>
      </c>
    </row>
    <row r="89" spans="3:7" x14ac:dyDescent="0.3">
      <c r="C89" s="32">
        <v>46016</v>
      </c>
      <c r="D89" s="26">
        <v>82.59</v>
      </c>
      <c r="E89" s="26">
        <v>105.37</v>
      </c>
      <c r="F89" s="26">
        <v>7461.3900000000012</v>
      </c>
      <c r="G89" s="26">
        <v>7124.4</v>
      </c>
    </row>
    <row r="90" spans="3:7" x14ac:dyDescent="0.3">
      <c r="C90" s="32">
        <v>46017</v>
      </c>
      <c r="D90" s="26">
        <v>87.990000000000009</v>
      </c>
      <c r="E90" s="26">
        <v>102.22</v>
      </c>
      <c r="F90" s="26">
        <v>7549.380000000001</v>
      </c>
      <c r="G90" s="26">
        <v>7226.62</v>
      </c>
    </row>
    <row r="91" spans="3:7" x14ac:dyDescent="0.3">
      <c r="C91" s="32">
        <v>46018</v>
      </c>
      <c r="D91" s="26">
        <v>85.990000000000009</v>
      </c>
      <c r="E91" s="26">
        <v>101.77000000000001</v>
      </c>
      <c r="F91" s="26">
        <v>7635.3700000000008</v>
      </c>
      <c r="G91" s="26">
        <v>7328.39</v>
      </c>
    </row>
    <row r="92" spans="3:7" x14ac:dyDescent="0.3">
      <c r="C92" s="32">
        <v>46019</v>
      </c>
      <c r="D92" s="26">
        <v>86.7</v>
      </c>
      <c r="E92" s="26">
        <v>97.83</v>
      </c>
      <c r="F92" s="26">
        <v>7722.0700000000006</v>
      </c>
      <c r="G92" s="26">
        <v>7426.22</v>
      </c>
    </row>
    <row r="93" spans="3:7" x14ac:dyDescent="0.3">
      <c r="C93" s="32">
        <v>46020</v>
      </c>
      <c r="D93" s="26">
        <v>82.5</v>
      </c>
      <c r="E93" s="26">
        <v>106.72999999999999</v>
      </c>
      <c r="F93" s="26">
        <v>7804.5700000000006</v>
      </c>
      <c r="G93" s="26">
        <v>7532.95</v>
      </c>
    </row>
    <row r="94" spans="3:7" x14ac:dyDescent="0.3">
      <c r="C94" s="32">
        <v>46021</v>
      </c>
      <c r="D94" s="26">
        <v>87.3</v>
      </c>
      <c r="E94" s="26">
        <v>87.58</v>
      </c>
      <c r="F94" s="26">
        <v>7891.8700000000008</v>
      </c>
      <c r="G94" s="26">
        <v>7620.53</v>
      </c>
    </row>
    <row r="95" spans="3:7" x14ac:dyDescent="0.3">
      <c r="C95" s="32">
        <v>46022</v>
      </c>
      <c r="D95" s="26">
        <v>82.1</v>
      </c>
      <c r="E95" s="26">
        <v>113.32000000000001</v>
      </c>
      <c r="F95" s="26">
        <v>7973.9700000000012</v>
      </c>
      <c r="G95" s="26">
        <v>7733.8499999999995</v>
      </c>
    </row>
    <row r="96" spans="3:7" x14ac:dyDescent="0.3">
      <c r="C96" s="32">
        <v>46023</v>
      </c>
      <c r="D96" s="26">
        <v>81.5</v>
      </c>
      <c r="E96" s="26">
        <v>114.98</v>
      </c>
      <c r="F96" s="26">
        <v>8055.4700000000012</v>
      </c>
      <c r="G96" s="26">
        <v>7848.829999999999</v>
      </c>
    </row>
    <row r="97" spans="3:7" x14ac:dyDescent="0.3">
      <c r="C97" s="32">
        <v>46024</v>
      </c>
      <c r="D97" s="26">
        <v>86.2</v>
      </c>
      <c r="E97" s="26">
        <v>115.14999999999999</v>
      </c>
      <c r="F97" s="26">
        <v>8141.670000000001</v>
      </c>
      <c r="G97" s="26">
        <v>7963.9799999999987</v>
      </c>
    </row>
    <row r="98" spans="3:7" x14ac:dyDescent="0.3">
      <c r="C98" s="32">
        <v>46025</v>
      </c>
      <c r="D98" s="26">
        <v>102.7</v>
      </c>
      <c r="E98" s="26">
        <v>110.97999999999999</v>
      </c>
      <c r="F98" s="26">
        <v>8244.3700000000008</v>
      </c>
      <c r="G98" s="26">
        <v>8074.9599999999982</v>
      </c>
    </row>
    <row r="99" spans="3:7" x14ac:dyDescent="0.3">
      <c r="C99" s="32">
        <v>46026</v>
      </c>
      <c r="D99" s="26">
        <v>100.4</v>
      </c>
      <c r="E99" s="26">
        <v>113.97</v>
      </c>
      <c r="F99" s="26">
        <v>8344.77</v>
      </c>
      <c r="G99" s="26">
        <v>8188.9299999999985</v>
      </c>
    </row>
    <row r="100" spans="3:7" x14ac:dyDescent="0.3">
      <c r="C100" s="32">
        <v>46027</v>
      </c>
      <c r="D100" s="26">
        <v>96.800000000000011</v>
      </c>
      <c r="E100" s="26">
        <v>107.96000000000001</v>
      </c>
      <c r="F100" s="26">
        <v>8441.57</v>
      </c>
      <c r="G100" s="26">
        <v>8296.8899999999976</v>
      </c>
    </row>
    <row r="101" spans="3:7" x14ac:dyDescent="0.3">
      <c r="C101" s="32">
        <v>46028</v>
      </c>
      <c r="D101" s="26">
        <v>99.100000000000009</v>
      </c>
      <c r="E101" s="26">
        <v>109.44</v>
      </c>
      <c r="F101" s="26">
        <v>8540.67</v>
      </c>
      <c r="G101" s="26">
        <v>8406.3299999999981</v>
      </c>
    </row>
    <row r="102" spans="3:7" x14ac:dyDescent="0.3">
      <c r="C102" s="32">
        <v>46029</v>
      </c>
      <c r="D102" s="26">
        <v>98.9</v>
      </c>
      <c r="E102" s="26">
        <v>98.350000000000009</v>
      </c>
      <c r="F102" s="26">
        <v>8639.57</v>
      </c>
      <c r="G102" s="26">
        <v>8504.6799999999985</v>
      </c>
    </row>
    <row r="103" spans="3:7" x14ac:dyDescent="0.3">
      <c r="C103" s="32">
        <v>46030</v>
      </c>
      <c r="D103" s="26">
        <v>104.6</v>
      </c>
      <c r="E103" s="26">
        <v>109.37</v>
      </c>
      <c r="F103" s="26">
        <v>8744.17</v>
      </c>
      <c r="G103" s="26">
        <v>8614.0499999999993</v>
      </c>
    </row>
    <row r="104" spans="3:7" x14ac:dyDescent="0.3">
      <c r="C104" s="32">
        <v>46031</v>
      </c>
      <c r="D104" s="26">
        <v>112</v>
      </c>
      <c r="E104" s="26">
        <v>105.35</v>
      </c>
      <c r="F104" s="26">
        <v>8856.17</v>
      </c>
      <c r="G104" s="26">
        <v>8719.4</v>
      </c>
    </row>
    <row r="105" spans="3:7" x14ac:dyDescent="0.3">
      <c r="C105" s="32">
        <v>46032</v>
      </c>
      <c r="D105" s="26">
        <v>96.59</v>
      </c>
      <c r="E105" s="26">
        <v>98.31</v>
      </c>
      <c r="F105" s="26">
        <v>8952.76</v>
      </c>
      <c r="G105" s="26">
        <v>8817.7099999999991</v>
      </c>
    </row>
    <row r="106" spans="3:7" x14ac:dyDescent="0.3">
      <c r="C106" s="32">
        <v>46033</v>
      </c>
      <c r="D106" s="26">
        <v>107.7</v>
      </c>
      <c r="E106" s="26">
        <v>99.45</v>
      </c>
      <c r="F106" s="26">
        <v>9060.4600000000009</v>
      </c>
      <c r="G106" s="26">
        <v>8917.16</v>
      </c>
    </row>
    <row r="107" spans="3:7" x14ac:dyDescent="0.3">
      <c r="C107" s="32">
        <v>46034</v>
      </c>
      <c r="D107" s="26">
        <v>104.3</v>
      </c>
      <c r="E107" s="26">
        <v>105.47999999999999</v>
      </c>
      <c r="F107" s="26">
        <v>9164.76</v>
      </c>
      <c r="G107" s="26">
        <v>9022.64</v>
      </c>
    </row>
    <row r="108" spans="3:7" x14ac:dyDescent="0.3">
      <c r="C108" s="32">
        <v>46035</v>
      </c>
      <c r="D108" s="26">
        <v>105.10000000000001</v>
      </c>
      <c r="E108" s="26">
        <v>110.64</v>
      </c>
      <c r="F108" s="26">
        <v>9269.86</v>
      </c>
      <c r="G108" s="26">
        <v>9133.2799999999988</v>
      </c>
    </row>
    <row r="109" spans="3:7" x14ac:dyDescent="0.3">
      <c r="C109" s="32">
        <v>46036</v>
      </c>
      <c r="D109" s="26">
        <v>104.5</v>
      </c>
      <c r="E109" s="26">
        <v>115.42</v>
      </c>
      <c r="F109" s="26">
        <v>9374.36</v>
      </c>
      <c r="G109" s="26">
        <v>9248.6999999999989</v>
      </c>
    </row>
    <row r="110" spans="3:7" x14ac:dyDescent="0.3">
      <c r="C110" s="32">
        <v>46037</v>
      </c>
      <c r="D110" s="26">
        <v>91.59</v>
      </c>
      <c r="E110" s="26">
        <v>114.86999999999999</v>
      </c>
      <c r="F110" s="26">
        <v>9465.9500000000007</v>
      </c>
      <c r="G110" s="26">
        <v>9363.57</v>
      </c>
    </row>
    <row r="111" spans="3:7" x14ac:dyDescent="0.3">
      <c r="C111" s="32">
        <v>46038</v>
      </c>
      <c r="D111" s="26">
        <v>96.29</v>
      </c>
      <c r="E111" s="26">
        <v>115.10000000000001</v>
      </c>
      <c r="F111" s="26">
        <v>9562.2400000000016</v>
      </c>
      <c r="G111" s="26">
        <v>9478.67</v>
      </c>
    </row>
    <row r="112" spans="3:7" x14ac:dyDescent="0.3">
      <c r="C112" s="32">
        <v>46039</v>
      </c>
      <c r="D112" s="26">
        <v>93.19</v>
      </c>
      <c r="E112" s="26">
        <v>115.37</v>
      </c>
      <c r="F112" s="26">
        <v>9655.4300000000021</v>
      </c>
      <c r="G112" s="26">
        <v>9594.0400000000009</v>
      </c>
    </row>
    <row r="113" spans="3:7" x14ac:dyDescent="0.3">
      <c r="C113" s="32">
        <v>46040</v>
      </c>
      <c r="D113" s="26">
        <v>109.49</v>
      </c>
      <c r="E113" s="26">
        <v>114.98</v>
      </c>
      <c r="F113" s="26">
        <v>9764.9200000000019</v>
      </c>
      <c r="G113" s="26">
        <v>9709.02</v>
      </c>
    </row>
    <row r="114" spans="3:7" x14ac:dyDescent="0.3">
      <c r="C114" s="32">
        <v>46041</v>
      </c>
      <c r="D114" s="26">
        <v>109.28999999999999</v>
      </c>
      <c r="E114" s="26">
        <v>113.79</v>
      </c>
      <c r="F114" s="26">
        <v>9874.2100000000028</v>
      </c>
      <c r="G114" s="26">
        <v>9822.8100000000013</v>
      </c>
    </row>
    <row r="115" spans="3:7" x14ac:dyDescent="0.3">
      <c r="C115" s="32">
        <v>46042</v>
      </c>
      <c r="D115" s="26">
        <v>109.28999999999999</v>
      </c>
      <c r="E115" s="26">
        <v>94.37</v>
      </c>
      <c r="F115" s="26">
        <v>9983.5000000000036</v>
      </c>
      <c r="G115" s="26">
        <v>9917.1800000000021</v>
      </c>
    </row>
    <row r="116" spans="3:7" x14ac:dyDescent="0.3">
      <c r="C116" s="32">
        <v>46043</v>
      </c>
      <c r="D116" s="26">
        <v>108.39000000000001</v>
      </c>
      <c r="E116" s="26">
        <v>91.960000000000008</v>
      </c>
      <c r="F116" s="26">
        <v>10091.890000000003</v>
      </c>
      <c r="G116" s="26">
        <v>10009.140000000001</v>
      </c>
    </row>
    <row r="117" spans="3:7" x14ac:dyDescent="0.3">
      <c r="C117" s="32">
        <v>46044</v>
      </c>
      <c r="D117" s="26">
        <v>106.49000000000001</v>
      </c>
      <c r="E117" s="26">
        <v>102.45</v>
      </c>
      <c r="F117" s="26">
        <v>10198.380000000003</v>
      </c>
      <c r="G117" s="26">
        <v>10111.590000000002</v>
      </c>
    </row>
    <row r="118" spans="3:7" x14ac:dyDescent="0.3">
      <c r="C118" s="32">
        <v>46045</v>
      </c>
      <c r="D118" s="26">
        <v>99.09</v>
      </c>
      <c r="E118" s="26">
        <v>86.039999999999992</v>
      </c>
      <c r="F118" s="26">
        <v>10297.470000000003</v>
      </c>
      <c r="G118" s="26">
        <v>10197.630000000003</v>
      </c>
    </row>
    <row r="119" spans="3:7" x14ac:dyDescent="0.3">
      <c r="C119" s="32">
        <v>46046</v>
      </c>
      <c r="D119" s="26">
        <v>100.30000000000001</v>
      </c>
      <c r="E119" s="26">
        <v>85.37</v>
      </c>
      <c r="F119" s="26">
        <v>10397.770000000002</v>
      </c>
      <c r="G119" s="26">
        <v>10283.000000000004</v>
      </c>
    </row>
    <row r="120" spans="3:7" x14ac:dyDescent="0.3">
      <c r="C120" s="32">
        <v>46047</v>
      </c>
      <c r="D120" s="26">
        <v>107</v>
      </c>
      <c r="E120" s="26">
        <v>89.77</v>
      </c>
      <c r="F120" s="26">
        <v>10504.770000000002</v>
      </c>
      <c r="G120" s="26">
        <v>10372.770000000004</v>
      </c>
    </row>
    <row r="121" spans="3:7" x14ac:dyDescent="0.3">
      <c r="C121" s="32">
        <v>46048</v>
      </c>
      <c r="D121" s="26">
        <v>104.10000000000001</v>
      </c>
      <c r="E121" s="26">
        <v>87.47999999999999</v>
      </c>
      <c r="F121" s="26">
        <v>10608.870000000003</v>
      </c>
      <c r="G121" s="26">
        <v>10460.250000000004</v>
      </c>
    </row>
    <row r="122" spans="3:7" x14ac:dyDescent="0.3">
      <c r="C122" s="32">
        <v>46049</v>
      </c>
      <c r="D122" s="26">
        <v>106.4</v>
      </c>
      <c r="E122" s="26">
        <v>84.72</v>
      </c>
      <c r="F122" s="26">
        <v>10715.270000000002</v>
      </c>
      <c r="G122" s="26">
        <v>10544.970000000003</v>
      </c>
    </row>
    <row r="123" spans="3:7" x14ac:dyDescent="0.3">
      <c r="C123" s="32">
        <v>46050</v>
      </c>
      <c r="D123" s="26">
        <v>106.99</v>
      </c>
      <c r="E123" s="26">
        <v>76.22</v>
      </c>
      <c r="F123" s="26">
        <v>10822.260000000002</v>
      </c>
      <c r="G123" s="26">
        <v>10621.190000000002</v>
      </c>
    </row>
    <row r="124" spans="3:7" x14ac:dyDescent="0.3">
      <c r="C124" s="32">
        <v>46051</v>
      </c>
      <c r="D124" s="26">
        <v>112.1</v>
      </c>
      <c r="E124" s="26">
        <v>85.33</v>
      </c>
      <c r="F124" s="26">
        <v>10934.360000000002</v>
      </c>
      <c r="G124" s="26">
        <v>10706.520000000002</v>
      </c>
    </row>
    <row r="125" spans="3:7" x14ac:dyDescent="0.3">
      <c r="C125" s="32">
        <v>46052</v>
      </c>
      <c r="D125" s="26">
        <v>112.6</v>
      </c>
      <c r="E125" s="26">
        <v>86.13</v>
      </c>
      <c r="F125" s="26">
        <v>11046.960000000003</v>
      </c>
      <c r="G125" s="26">
        <v>10792.650000000001</v>
      </c>
    </row>
    <row r="126" spans="3:7" x14ac:dyDescent="0.3">
      <c r="C126" s="32">
        <v>46053</v>
      </c>
      <c r="D126" s="26">
        <v>113</v>
      </c>
      <c r="E126" s="26">
        <v>88.4</v>
      </c>
      <c r="F126" s="26">
        <v>11159.960000000003</v>
      </c>
      <c r="G126" s="26">
        <v>10881.050000000001</v>
      </c>
    </row>
    <row r="127" spans="3:7" x14ac:dyDescent="0.3">
      <c r="C127" s="32">
        <v>46054</v>
      </c>
      <c r="D127" s="26">
        <v>108.9</v>
      </c>
      <c r="E127" s="26">
        <v>84.5</v>
      </c>
      <c r="F127" s="26">
        <v>11268.860000000002</v>
      </c>
      <c r="G127" s="26">
        <v>10965.550000000001</v>
      </c>
    </row>
    <row r="128" spans="3:7" x14ac:dyDescent="0.3">
      <c r="C128" s="32">
        <v>46055</v>
      </c>
      <c r="D128" s="26">
        <v>109.89999999999999</v>
      </c>
      <c r="E128" s="26">
        <v>89.17</v>
      </c>
      <c r="F128" s="26">
        <v>11378.760000000002</v>
      </c>
      <c r="G128" s="26">
        <v>11054.720000000001</v>
      </c>
    </row>
    <row r="129" spans="3:7" x14ac:dyDescent="0.3">
      <c r="C129" s="32">
        <v>46056</v>
      </c>
      <c r="D129" s="26">
        <v>109.4</v>
      </c>
      <c r="E129" s="26">
        <v>85.259999999999991</v>
      </c>
      <c r="F129" s="26">
        <v>11488.160000000002</v>
      </c>
      <c r="G129" s="26">
        <v>11139.980000000001</v>
      </c>
    </row>
    <row r="130" spans="3:7" x14ac:dyDescent="0.3">
      <c r="C130" s="32">
        <v>46057</v>
      </c>
      <c r="D130" s="26">
        <v>102.6</v>
      </c>
      <c r="E130" s="26">
        <v>82.33</v>
      </c>
      <c r="F130" s="26">
        <v>11590.760000000002</v>
      </c>
      <c r="G130" s="26">
        <v>11222.310000000001</v>
      </c>
    </row>
    <row r="131" spans="3:7" x14ac:dyDescent="0.3">
      <c r="C131" s="32">
        <v>46058</v>
      </c>
      <c r="D131" s="26">
        <v>110.9</v>
      </c>
      <c r="E131" s="26">
        <v>86.72999999999999</v>
      </c>
      <c r="F131" s="26">
        <v>11701.660000000002</v>
      </c>
      <c r="G131" s="26">
        <v>11309.04</v>
      </c>
    </row>
    <row r="132" spans="3:7" x14ac:dyDescent="0.3">
      <c r="C132" s="32">
        <v>46059</v>
      </c>
      <c r="D132" s="26">
        <v>112.7</v>
      </c>
      <c r="E132" s="26">
        <v>78.67</v>
      </c>
      <c r="F132" s="26">
        <v>11814.360000000002</v>
      </c>
      <c r="G132" s="26">
        <v>11387.710000000001</v>
      </c>
    </row>
    <row r="133" spans="3:7" x14ac:dyDescent="0.3">
      <c r="C133" s="32">
        <v>46060</v>
      </c>
      <c r="D133" s="26">
        <v>104.89</v>
      </c>
      <c r="E133" s="26">
        <v>80.680000000000007</v>
      </c>
      <c r="F133" s="26">
        <v>11919.250000000002</v>
      </c>
      <c r="G133" s="26">
        <v>11468.390000000001</v>
      </c>
    </row>
    <row r="134" spans="3:7" x14ac:dyDescent="0.3">
      <c r="C134" s="32">
        <v>46061</v>
      </c>
      <c r="D134" s="26">
        <v>96.5</v>
      </c>
      <c r="E134" s="26">
        <v>79.12</v>
      </c>
      <c r="F134" s="26">
        <v>12015.750000000002</v>
      </c>
      <c r="G134" s="26">
        <v>11547.510000000002</v>
      </c>
    </row>
    <row r="135" spans="3:7" x14ac:dyDescent="0.3">
      <c r="C135" s="32">
        <v>46062</v>
      </c>
      <c r="D135" s="26">
        <v>94.5</v>
      </c>
      <c r="E135" s="26">
        <v>79.53</v>
      </c>
      <c r="F135" s="26">
        <v>12110.250000000002</v>
      </c>
      <c r="G135" s="26">
        <v>11627.040000000003</v>
      </c>
    </row>
    <row r="136" spans="3:7" x14ac:dyDescent="0.3">
      <c r="C136" s="32">
        <v>46063</v>
      </c>
      <c r="D136" s="26">
        <v>98.3</v>
      </c>
      <c r="E136" s="26">
        <v>77.91</v>
      </c>
      <c r="F136" s="26">
        <v>12208.550000000001</v>
      </c>
      <c r="G136" s="26">
        <v>11704.950000000003</v>
      </c>
    </row>
    <row r="137" spans="3:7" x14ac:dyDescent="0.3">
      <c r="C137" s="32">
        <v>46064</v>
      </c>
      <c r="D137" s="26">
        <v>98.9</v>
      </c>
      <c r="E137" s="26">
        <v>74.45</v>
      </c>
      <c r="F137" s="26">
        <v>12307.45</v>
      </c>
      <c r="G137" s="26">
        <v>11779.400000000003</v>
      </c>
    </row>
    <row r="138" spans="3:7" x14ac:dyDescent="0.3">
      <c r="C138" s="32">
        <v>46065</v>
      </c>
      <c r="D138" s="26">
        <v>93.390000000000015</v>
      </c>
      <c r="E138" s="26">
        <v>73.06</v>
      </c>
      <c r="F138" s="26">
        <v>12400.84</v>
      </c>
      <c r="G138" s="26">
        <v>11852.460000000003</v>
      </c>
    </row>
    <row r="139" spans="3:7" x14ac:dyDescent="0.3">
      <c r="C139" s="32">
        <v>46066</v>
      </c>
      <c r="D139" s="26">
        <v>85</v>
      </c>
      <c r="E139" s="26">
        <v>73.34</v>
      </c>
      <c r="F139" s="26">
        <v>12485.84</v>
      </c>
      <c r="G139" s="26">
        <v>11925.800000000003</v>
      </c>
    </row>
    <row r="140" spans="3:7" x14ac:dyDescent="0.3">
      <c r="C140" s="32">
        <v>46067</v>
      </c>
      <c r="D140" s="26">
        <v>87.800000000000011</v>
      </c>
      <c r="E140" s="26">
        <v>73.58</v>
      </c>
      <c r="F140" s="26">
        <v>12573.64</v>
      </c>
      <c r="G140" s="26">
        <v>11999.380000000003</v>
      </c>
    </row>
    <row r="141" spans="3:7" x14ac:dyDescent="0.3">
      <c r="C141" s="32">
        <v>46068</v>
      </c>
      <c r="D141" s="26">
        <v>84.9</v>
      </c>
      <c r="E141" s="26">
        <v>73.97</v>
      </c>
      <c r="F141" s="26">
        <v>12658.539999999999</v>
      </c>
      <c r="G141" s="26">
        <v>12073.350000000002</v>
      </c>
    </row>
    <row r="142" spans="3:7" x14ac:dyDescent="0.3">
      <c r="C142" s="32">
        <v>46069</v>
      </c>
      <c r="D142" s="26">
        <v>85.09</v>
      </c>
      <c r="E142" s="26">
        <v>69.09</v>
      </c>
      <c r="F142" s="26">
        <v>12743.63</v>
      </c>
      <c r="G142" s="26">
        <v>12142.440000000002</v>
      </c>
    </row>
    <row r="143" spans="3:7" x14ac:dyDescent="0.3">
      <c r="C143" s="32">
        <v>46070</v>
      </c>
      <c r="D143" s="26">
        <v>84.4</v>
      </c>
      <c r="E143" s="26">
        <v>71.929999999999993</v>
      </c>
      <c r="F143" s="26">
        <v>12828.029999999999</v>
      </c>
      <c r="G143" s="26">
        <v>12214.370000000003</v>
      </c>
    </row>
    <row r="144" spans="3:7" x14ac:dyDescent="0.3">
      <c r="C144" s="32">
        <v>46071</v>
      </c>
      <c r="D144" s="26">
        <v>84</v>
      </c>
      <c r="E144" s="26">
        <v>70.399999999999991</v>
      </c>
      <c r="F144" s="26">
        <v>12912.029999999999</v>
      </c>
      <c r="G144" s="26">
        <v>12284.770000000002</v>
      </c>
    </row>
    <row r="145" spans="3:7" x14ac:dyDescent="0.3">
      <c r="C145" s="32">
        <v>46072</v>
      </c>
      <c r="D145" s="26">
        <v>73.3</v>
      </c>
      <c r="E145" s="26">
        <v>70.099999999999994</v>
      </c>
      <c r="F145" s="26">
        <v>12985.329999999998</v>
      </c>
      <c r="G145" s="26">
        <v>12354.870000000003</v>
      </c>
    </row>
    <row r="146" spans="3:7" x14ac:dyDescent="0.3">
      <c r="C146" s="32">
        <v>46073</v>
      </c>
      <c r="D146" s="26">
        <v>74.099999999999994</v>
      </c>
      <c r="E146" s="26">
        <v>63.89</v>
      </c>
      <c r="F146" s="26">
        <v>13059.429999999998</v>
      </c>
      <c r="G146" s="26">
        <v>12418.760000000002</v>
      </c>
    </row>
    <row r="147" spans="3:7" x14ac:dyDescent="0.3">
      <c r="C147" s="32">
        <v>46074</v>
      </c>
      <c r="D147" s="26">
        <v>74.400000000000006</v>
      </c>
      <c r="E147" s="26">
        <v>69.86</v>
      </c>
      <c r="F147" s="26">
        <v>13133.829999999998</v>
      </c>
      <c r="G147" s="26">
        <v>12488.620000000003</v>
      </c>
    </row>
    <row r="148" spans="3:7" x14ac:dyDescent="0.3">
      <c r="C148" s="32">
        <v>46075</v>
      </c>
      <c r="D148" s="26">
        <v>74</v>
      </c>
      <c r="E148" s="26">
        <v>67.47</v>
      </c>
      <c r="F148" s="26">
        <v>13207.829999999998</v>
      </c>
      <c r="G148" s="26">
        <v>12556.090000000002</v>
      </c>
    </row>
    <row r="149" spans="3:7" x14ac:dyDescent="0.3">
      <c r="C149" s="32">
        <v>46076</v>
      </c>
      <c r="D149" s="26">
        <v>75.2</v>
      </c>
      <c r="E149" s="26">
        <v>70.349999999999994</v>
      </c>
      <c r="F149" s="26">
        <v>13283.029999999999</v>
      </c>
      <c r="G149" s="26">
        <v>12626.440000000002</v>
      </c>
    </row>
    <row r="150" spans="3:7" x14ac:dyDescent="0.3">
      <c r="C150" s="32">
        <v>46077</v>
      </c>
      <c r="D150" s="26">
        <v>74</v>
      </c>
      <c r="E150" s="26">
        <v>68.570000000000007</v>
      </c>
      <c r="F150" s="26">
        <v>13357.029999999999</v>
      </c>
      <c r="G150" s="26">
        <v>12695.010000000002</v>
      </c>
    </row>
    <row r="151" spans="3:7" x14ac:dyDescent="0.3">
      <c r="C151" s="32">
        <v>46078</v>
      </c>
      <c r="D151" s="26">
        <v>73.2</v>
      </c>
      <c r="E151" s="26">
        <v>71</v>
      </c>
      <c r="F151" s="26">
        <v>13430.23</v>
      </c>
      <c r="G151" s="26">
        <v>12766.010000000002</v>
      </c>
    </row>
    <row r="152" spans="3:7" x14ac:dyDescent="0.3">
      <c r="C152" s="32">
        <v>46079</v>
      </c>
      <c r="D152" s="26">
        <v>80.2</v>
      </c>
      <c r="E152" s="26">
        <v>61.82</v>
      </c>
      <c r="F152" s="26">
        <v>13510.43</v>
      </c>
      <c r="G152" s="26">
        <v>12827.830000000002</v>
      </c>
    </row>
    <row r="153" spans="3:7" x14ac:dyDescent="0.3">
      <c r="C153" s="32">
        <v>46080</v>
      </c>
      <c r="D153" s="26">
        <v>74.89</v>
      </c>
      <c r="E153" s="26">
        <v>60.68</v>
      </c>
      <c r="F153" s="26">
        <v>13585.32</v>
      </c>
      <c r="G153" s="26">
        <v>12888.510000000002</v>
      </c>
    </row>
    <row r="154" spans="3:7" x14ac:dyDescent="0.3">
      <c r="C154" s="32">
        <v>46081</v>
      </c>
      <c r="D154" s="26">
        <v>77</v>
      </c>
      <c r="E154" s="26">
        <v>51.03</v>
      </c>
      <c r="F154" s="26">
        <v>13662.32</v>
      </c>
      <c r="G154" s="26">
        <v>12939.540000000003</v>
      </c>
    </row>
    <row r="155" spans="3:7" x14ac:dyDescent="0.3">
      <c r="C155" s="32">
        <v>46082</v>
      </c>
      <c r="D155" s="26">
        <v>82.1</v>
      </c>
      <c r="E155" s="26">
        <v>62.47</v>
      </c>
      <c r="F155" s="26">
        <v>13744.42</v>
      </c>
      <c r="G155" s="26">
        <v>13002.010000000002</v>
      </c>
    </row>
    <row r="156" spans="3:7" x14ac:dyDescent="0.3">
      <c r="C156" s="32">
        <v>46083</v>
      </c>
      <c r="D156" s="26">
        <v>77.5</v>
      </c>
      <c r="E156" s="26">
        <v>67.710000000000008</v>
      </c>
      <c r="F156" s="26">
        <v>13821.92</v>
      </c>
      <c r="G156" s="26">
        <v>13069.720000000001</v>
      </c>
    </row>
    <row r="157" spans="3:7" x14ac:dyDescent="0.3">
      <c r="C157" s="32">
        <v>46084</v>
      </c>
      <c r="D157" s="26">
        <v>77.8</v>
      </c>
      <c r="E157" s="26">
        <v>81.06</v>
      </c>
      <c r="F157" s="26">
        <v>13899.72</v>
      </c>
      <c r="G157" s="26">
        <v>13150.78</v>
      </c>
    </row>
    <row r="158" spans="3:7" x14ac:dyDescent="0.3">
      <c r="C158" s="32">
        <v>46085</v>
      </c>
      <c r="D158" s="26">
        <v>73.5</v>
      </c>
      <c r="E158" s="26">
        <v>92.06</v>
      </c>
      <c r="F158" s="26">
        <v>13973.22</v>
      </c>
      <c r="G158" s="26">
        <v>13242.84</v>
      </c>
    </row>
    <row r="159" spans="3:7" x14ac:dyDescent="0.3">
      <c r="C159" s="32">
        <v>46086</v>
      </c>
      <c r="D159" s="26">
        <v>73.599999999999994</v>
      </c>
      <c r="E159" s="26">
        <v>84.95</v>
      </c>
      <c r="F159" s="26">
        <v>14046.82</v>
      </c>
      <c r="G159" s="26">
        <v>13327.79</v>
      </c>
    </row>
    <row r="160" spans="3:7" x14ac:dyDescent="0.3">
      <c r="C160" s="32">
        <v>46087</v>
      </c>
      <c r="D160" s="26">
        <v>72.2</v>
      </c>
      <c r="E160" s="26">
        <v>88.78</v>
      </c>
      <c r="F160" s="26">
        <v>14119.02</v>
      </c>
      <c r="G160" s="26">
        <v>13416.570000000002</v>
      </c>
    </row>
    <row r="161" spans="3:7" x14ac:dyDescent="0.3">
      <c r="C161" s="32">
        <v>46088</v>
      </c>
      <c r="D161" s="26">
        <v>83.2</v>
      </c>
      <c r="E161" s="26">
        <v>95.83</v>
      </c>
      <c r="F161" s="26">
        <v>14202.220000000001</v>
      </c>
      <c r="G161" s="26">
        <v>13512.400000000001</v>
      </c>
    </row>
    <row r="162" spans="3:7" x14ac:dyDescent="0.3">
      <c r="C162" s="32">
        <v>46089</v>
      </c>
      <c r="D162" s="26">
        <v>75.900000000000006</v>
      </c>
      <c r="E162" s="26">
        <v>94.2</v>
      </c>
      <c r="F162" s="26">
        <v>14278.12</v>
      </c>
      <c r="G162" s="26">
        <v>13606.600000000002</v>
      </c>
    </row>
    <row r="163" spans="3:7" x14ac:dyDescent="0.3">
      <c r="C163" s="32">
        <v>46090</v>
      </c>
      <c r="D163" s="26">
        <v>75.589999999999989</v>
      </c>
      <c r="E163" s="26">
        <v>97.03</v>
      </c>
      <c r="F163" s="26">
        <v>14353.710000000001</v>
      </c>
      <c r="G163" s="26">
        <v>13703.630000000003</v>
      </c>
    </row>
    <row r="164" spans="3:7" x14ac:dyDescent="0.3">
      <c r="C164" s="32">
        <v>46091</v>
      </c>
      <c r="D164" s="26">
        <v>75.099999999999994</v>
      </c>
      <c r="E164" s="26">
        <v>76.25</v>
      </c>
      <c r="F164" s="26">
        <v>14428.810000000001</v>
      </c>
      <c r="G164" s="26">
        <v>13779.880000000003</v>
      </c>
    </row>
    <row r="165" spans="3:7" x14ac:dyDescent="0.3">
      <c r="C165" s="32">
        <v>46092</v>
      </c>
      <c r="D165" s="26">
        <v>79.400000000000006</v>
      </c>
      <c r="E165" s="26">
        <v>75.22</v>
      </c>
      <c r="F165" s="26">
        <v>14508.210000000001</v>
      </c>
      <c r="G165" s="26">
        <v>13855.100000000002</v>
      </c>
    </row>
    <row r="166" spans="3:7" x14ac:dyDescent="0.3">
      <c r="C166" s="32">
        <v>46093</v>
      </c>
      <c r="D166" s="26">
        <v>86.300000000000011</v>
      </c>
      <c r="E166" s="26">
        <v>84.44</v>
      </c>
      <c r="F166" s="26">
        <v>14594.51</v>
      </c>
      <c r="G166" s="26">
        <v>13939.540000000003</v>
      </c>
    </row>
    <row r="167" spans="3:7" x14ac:dyDescent="0.3">
      <c r="C167" s="32">
        <v>46094</v>
      </c>
      <c r="D167" s="26">
        <v>96.100000000000009</v>
      </c>
      <c r="E167" s="26">
        <v>79.760000000000005</v>
      </c>
      <c r="F167" s="26">
        <v>14690.61</v>
      </c>
      <c r="G167" s="26">
        <v>14019.300000000003</v>
      </c>
    </row>
    <row r="168" spans="3:7" x14ac:dyDescent="0.3">
      <c r="C168" s="32">
        <v>46095</v>
      </c>
      <c r="D168" s="26">
        <v>88.600000000000009</v>
      </c>
      <c r="E168" s="26">
        <v>79.990000000000009</v>
      </c>
      <c r="F168" s="26">
        <v>14779.210000000001</v>
      </c>
      <c r="G168" s="26">
        <v>14099.290000000003</v>
      </c>
    </row>
    <row r="169" spans="3:7" x14ac:dyDescent="0.3">
      <c r="C169" s="32">
        <v>46096</v>
      </c>
      <c r="D169" s="26">
        <v>80.5</v>
      </c>
      <c r="E169" s="26">
        <v>83.66</v>
      </c>
      <c r="F169" s="26">
        <v>14859.710000000001</v>
      </c>
      <c r="G169" s="26">
        <v>14182.950000000003</v>
      </c>
    </row>
    <row r="170" spans="3:7" x14ac:dyDescent="0.3">
      <c r="C170" s="32">
        <v>46097</v>
      </c>
      <c r="D170" s="26">
        <v>80.899999999999991</v>
      </c>
      <c r="E170" s="26">
        <v>84.19</v>
      </c>
      <c r="F170" s="26">
        <v>14940.61</v>
      </c>
      <c r="G170" s="26">
        <v>14267.140000000003</v>
      </c>
    </row>
    <row r="171" spans="3:7" x14ac:dyDescent="0.3">
      <c r="C171" s="32">
        <v>46098</v>
      </c>
      <c r="D171" s="26">
        <v>82</v>
      </c>
      <c r="E171" s="26">
        <v>74.67</v>
      </c>
      <c r="F171" s="26">
        <v>15022.61</v>
      </c>
      <c r="G171" s="26">
        <v>14341.810000000003</v>
      </c>
    </row>
    <row r="172" spans="3:7" x14ac:dyDescent="0.3">
      <c r="C172" s="32">
        <v>46099</v>
      </c>
      <c r="D172" s="26">
        <v>76.7</v>
      </c>
      <c r="E172" s="26">
        <v>75.08</v>
      </c>
      <c r="F172" s="26">
        <v>15099.310000000001</v>
      </c>
      <c r="G172" s="26">
        <v>14416.890000000003</v>
      </c>
    </row>
    <row r="173" spans="3:7" x14ac:dyDescent="0.3">
      <c r="C173" s="32">
        <v>46100</v>
      </c>
      <c r="D173" s="26">
        <v>82.9</v>
      </c>
      <c r="E173" s="26">
        <v>63.44</v>
      </c>
      <c r="F173" s="26">
        <v>15182.210000000001</v>
      </c>
      <c r="G173" s="26">
        <v>14480.330000000004</v>
      </c>
    </row>
    <row r="174" spans="3:7" x14ac:dyDescent="0.3">
      <c r="C174" s="32">
        <v>46101</v>
      </c>
      <c r="D174" s="26">
        <v>75.599999999999994</v>
      </c>
      <c r="E174" s="26">
        <v>55.679999999999993</v>
      </c>
      <c r="F174" s="26">
        <v>15257.810000000001</v>
      </c>
      <c r="G174" s="26">
        <v>14536.010000000004</v>
      </c>
    </row>
    <row r="175" spans="3:7" x14ac:dyDescent="0.3">
      <c r="C175" s="32">
        <v>46102</v>
      </c>
      <c r="D175" s="26">
        <v>76.5</v>
      </c>
      <c r="E175" s="26">
        <v>60.8</v>
      </c>
      <c r="F175" s="26">
        <v>15334.310000000001</v>
      </c>
      <c r="G175" s="26">
        <v>14596.810000000003</v>
      </c>
    </row>
    <row r="176" spans="3:7" x14ac:dyDescent="0.3">
      <c r="C176" s="32">
        <v>46103</v>
      </c>
      <c r="D176" s="26">
        <v>77.099999999999994</v>
      </c>
      <c r="E176" s="26">
        <v>61.25</v>
      </c>
      <c r="F176" s="26">
        <v>15411.410000000002</v>
      </c>
      <c r="G176" s="26">
        <v>14658.060000000003</v>
      </c>
    </row>
    <row r="177" spans="3:7" x14ac:dyDescent="0.3">
      <c r="C177" s="32">
        <v>46104</v>
      </c>
      <c r="D177" s="26">
        <v>78.800000000000011</v>
      </c>
      <c r="E177" s="26">
        <v>65.459999999999994</v>
      </c>
      <c r="F177" s="26">
        <v>15490.210000000001</v>
      </c>
      <c r="G177" s="26">
        <v>14723.520000000002</v>
      </c>
    </row>
    <row r="178" spans="3:7" x14ac:dyDescent="0.3">
      <c r="C178" s="32">
        <v>46105</v>
      </c>
      <c r="D178" s="26">
        <v>75.7</v>
      </c>
      <c r="E178" s="26">
        <v>65.61</v>
      </c>
      <c r="F178" s="26">
        <v>15565.910000000002</v>
      </c>
      <c r="G178" s="26">
        <v>14789.130000000003</v>
      </c>
    </row>
    <row r="179" spans="3:7" x14ac:dyDescent="0.3">
      <c r="C179" s="32">
        <v>46106</v>
      </c>
      <c r="D179" s="26">
        <v>78.100000000000009</v>
      </c>
      <c r="E179" s="26">
        <v>68.36</v>
      </c>
      <c r="F179" s="26">
        <v>15644.010000000002</v>
      </c>
      <c r="G179" s="26">
        <v>14857.490000000003</v>
      </c>
    </row>
    <row r="180" spans="3:7" x14ac:dyDescent="0.3">
      <c r="C180" s="32">
        <v>46107</v>
      </c>
      <c r="D180" s="26">
        <v>73.5</v>
      </c>
      <c r="E180" s="26">
        <v>77.210000000000008</v>
      </c>
      <c r="F180" s="26">
        <v>15717.510000000002</v>
      </c>
      <c r="G180" s="26">
        <v>14934.700000000003</v>
      </c>
    </row>
    <row r="181" spans="3:7" x14ac:dyDescent="0.3">
      <c r="C181" s="32">
        <v>46108</v>
      </c>
      <c r="D181" s="26">
        <v>70.8</v>
      </c>
      <c r="E181" s="26">
        <v>78.39</v>
      </c>
      <c r="F181" s="26">
        <v>15788.310000000001</v>
      </c>
      <c r="G181" s="26">
        <v>15013.090000000002</v>
      </c>
    </row>
    <row r="182" spans="3:7" x14ac:dyDescent="0.3">
      <c r="C182" s="32">
        <v>46109</v>
      </c>
      <c r="D182" s="26">
        <v>80.289999999999992</v>
      </c>
      <c r="E182" s="26">
        <v>76.77</v>
      </c>
      <c r="F182" s="26">
        <v>15868.600000000002</v>
      </c>
      <c r="G182" s="26">
        <v>15089.860000000002</v>
      </c>
    </row>
    <row r="183" spans="3:7" x14ac:dyDescent="0.3">
      <c r="C183" s="32">
        <v>46110</v>
      </c>
      <c r="D183" s="26">
        <v>69.099999999999994</v>
      </c>
      <c r="E183" s="26">
        <v>78.490000000000009</v>
      </c>
      <c r="F183" s="26">
        <v>15937.700000000003</v>
      </c>
      <c r="G183" s="26">
        <v>15168.350000000002</v>
      </c>
    </row>
    <row r="184" spans="3:7" x14ac:dyDescent="0.3">
      <c r="C184" s="32">
        <v>46111</v>
      </c>
      <c r="D184" s="26">
        <v>71.989999999999995</v>
      </c>
      <c r="E184" s="26">
        <v>82.72</v>
      </c>
      <c r="F184" s="26">
        <v>16009.690000000002</v>
      </c>
      <c r="G184" s="26">
        <v>15251.070000000002</v>
      </c>
    </row>
    <row r="185" spans="3:7" x14ac:dyDescent="0.3">
      <c r="C185" s="32">
        <v>46112</v>
      </c>
      <c r="D185" s="26">
        <v>72.89</v>
      </c>
      <c r="E185" s="26">
        <v>79.48</v>
      </c>
      <c r="F185" s="26">
        <v>16082.580000000002</v>
      </c>
      <c r="G185" s="26">
        <v>15330.550000000001</v>
      </c>
    </row>
    <row r="186" spans="3:7" x14ac:dyDescent="0.3">
      <c r="C186" s="32"/>
      <c r="D186" s="26"/>
      <c r="E186" s="26"/>
      <c r="F186" s="26"/>
      <c r="G186" s="26"/>
    </row>
  </sheetData>
  <mergeCells count="2">
    <mergeCell ref="D2:E2"/>
    <mergeCell ref="F2:G2"/>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047BE-76B5-4F70-8DE3-222852FB4193}">
  <dimension ref="A1:L186"/>
  <sheetViews>
    <sheetView workbookViewId="0"/>
  </sheetViews>
  <sheetFormatPr defaultColWidth="8.8984375" defaultRowHeight="14" x14ac:dyDescent="0.3"/>
  <cols>
    <col min="1" max="9" width="8.8984375" style="3"/>
    <col min="10" max="10" width="30.8984375" style="3" bestFit="1" customWidth="1"/>
    <col min="11" max="16384" width="8.8984375" style="3"/>
  </cols>
  <sheetData>
    <row r="1" spans="1:12" x14ac:dyDescent="0.3">
      <c r="A1" s="69" t="str">
        <f>HYPERLINK("#'Contents'!A1","Content Page")</f>
        <v>Content Page</v>
      </c>
    </row>
    <row r="2" spans="1:12" x14ac:dyDescent="0.3">
      <c r="D2" s="136" t="s">
        <v>28</v>
      </c>
      <c r="E2" s="136"/>
      <c r="F2" s="136" t="s">
        <v>296</v>
      </c>
      <c r="G2" s="136"/>
    </row>
    <row r="3" spans="1:12" x14ac:dyDescent="0.3">
      <c r="C3" s="13" t="s">
        <v>6</v>
      </c>
      <c r="D3" s="7" t="s">
        <v>1</v>
      </c>
      <c r="E3" s="7" t="s">
        <v>5</v>
      </c>
      <c r="F3" s="7" t="s">
        <v>210</v>
      </c>
      <c r="G3" s="7" t="s">
        <v>211</v>
      </c>
      <c r="L3" s="4"/>
    </row>
    <row r="4" spans="1:12" x14ac:dyDescent="0.3">
      <c r="C4" s="27">
        <v>45931.25</v>
      </c>
      <c r="D4" s="16">
        <v>29.7</v>
      </c>
      <c r="E4" s="4">
        <v>7.77</v>
      </c>
      <c r="F4" s="4">
        <v>29.7</v>
      </c>
      <c r="G4" s="4">
        <v>7.77</v>
      </c>
    </row>
    <row r="5" spans="1:12" x14ac:dyDescent="0.3">
      <c r="C5" s="27">
        <v>45932</v>
      </c>
      <c r="D5" s="21">
        <v>30.2</v>
      </c>
      <c r="E5" s="4">
        <v>5.05</v>
      </c>
      <c r="F5" s="4">
        <v>59.9</v>
      </c>
      <c r="G5" s="4">
        <v>12.82</v>
      </c>
      <c r="J5" s="3" t="s">
        <v>157</v>
      </c>
    </row>
    <row r="6" spans="1:12" x14ac:dyDescent="0.3">
      <c r="C6" s="27">
        <v>45933</v>
      </c>
      <c r="D6" s="21">
        <v>30.1</v>
      </c>
      <c r="E6" s="4">
        <v>5.0599999999999996</v>
      </c>
      <c r="F6" s="4">
        <v>90</v>
      </c>
      <c r="G6" s="4">
        <v>17.88</v>
      </c>
    </row>
    <row r="7" spans="1:12" x14ac:dyDescent="0.3">
      <c r="C7" s="27">
        <v>45934</v>
      </c>
      <c r="D7" s="21">
        <v>30.1</v>
      </c>
      <c r="E7" s="4">
        <v>5.0599999999999996</v>
      </c>
      <c r="F7" s="4">
        <v>120.1</v>
      </c>
      <c r="G7" s="4">
        <v>22.939999999999998</v>
      </c>
    </row>
    <row r="8" spans="1:12" x14ac:dyDescent="0.3">
      <c r="C8" s="27">
        <v>45935</v>
      </c>
      <c r="D8" s="21">
        <v>14.5</v>
      </c>
      <c r="E8" s="4">
        <v>5.0599999999999996</v>
      </c>
      <c r="F8" s="4">
        <v>134.6</v>
      </c>
      <c r="G8" s="4">
        <v>27.999999999999996</v>
      </c>
    </row>
    <row r="9" spans="1:12" x14ac:dyDescent="0.3">
      <c r="C9" s="27">
        <v>45936</v>
      </c>
      <c r="D9" s="21">
        <v>12.5</v>
      </c>
      <c r="E9" s="4">
        <v>5.0599999999999996</v>
      </c>
      <c r="F9" s="4">
        <v>147.1</v>
      </c>
      <c r="G9" s="4">
        <v>33.059999999999995</v>
      </c>
    </row>
    <row r="10" spans="1:12" x14ac:dyDescent="0.3">
      <c r="C10" s="27">
        <v>45937</v>
      </c>
      <c r="D10" s="21">
        <v>12.4</v>
      </c>
      <c r="E10" s="4">
        <v>5.08</v>
      </c>
      <c r="F10" s="4">
        <v>159.5</v>
      </c>
      <c r="G10" s="4">
        <v>38.139999999999993</v>
      </c>
    </row>
    <row r="11" spans="1:12" x14ac:dyDescent="0.3">
      <c r="C11" s="27">
        <v>45938</v>
      </c>
      <c r="D11" s="21">
        <v>9.1</v>
      </c>
      <c r="E11" s="4">
        <v>11.9</v>
      </c>
      <c r="F11" s="4">
        <v>168.6</v>
      </c>
      <c r="G11" s="4">
        <v>50.039999999999992</v>
      </c>
    </row>
    <row r="12" spans="1:12" x14ac:dyDescent="0.3">
      <c r="C12" s="27">
        <v>45939</v>
      </c>
      <c r="D12" s="21">
        <v>9</v>
      </c>
      <c r="E12" s="4">
        <v>14.53</v>
      </c>
      <c r="F12" s="4">
        <v>177.6</v>
      </c>
      <c r="G12" s="4">
        <v>64.569999999999993</v>
      </c>
    </row>
    <row r="13" spans="1:12" x14ac:dyDescent="0.3">
      <c r="C13" s="27">
        <v>45940</v>
      </c>
      <c r="D13" s="21">
        <v>8.9</v>
      </c>
      <c r="E13" s="4">
        <v>21.95</v>
      </c>
      <c r="F13" s="4">
        <v>186.5</v>
      </c>
      <c r="G13" s="4">
        <v>86.52</v>
      </c>
    </row>
    <row r="14" spans="1:12" x14ac:dyDescent="0.3">
      <c r="C14" s="27">
        <v>45941</v>
      </c>
      <c r="D14" s="21">
        <v>8.9</v>
      </c>
      <c r="E14" s="4">
        <v>12.23</v>
      </c>
      <c r="F14" s="4">
        <v>195.4</v>
      </c>
      <c r="G14" s="4">
        <v>98.75</v>
      </c>
    </row>
    <row r="15" spans="1:12" x14ac:dyDescent="0.3">
      <c r="C15" s="27">
        <v>45942</v>
      </c>
      <c r="D15" s="21">
        <v>21.4</v>
      </c>
      <c r="E15" s="4">
        <v>11.84</v>
      </c>
      <c r="F15" s="4">
        <v>216.8</v>
      </c>
      <c r="G15" s="4">
        <v>110.59</v>
      </c>
    </row>
    <row r="16" spans="1:12" x14ac:dyDescent="0.3">
      <c r="C16" s="27">
        <v>45943</v>
      </c>
      <c r="D16" s="21">
        <v>21.4</v>
      </c>
      <c r="E16" s="4">
        <v>38.18</v>
      </c>
      <c r="F16" s="4">
        <v>238.20000000000002</v>
      </c>
      <c r="G16" s="4">
        <v>148.77000000000001</v>
      </c>
    </row>
    <row r="17" spans="3:10" x14ac:dyDescent="0.3">
      <c r="C17" s="27">
        <v>45944</v>
      </c>
      <c r="D17" s="21">
        <v>35.1</v>
      </c>
      <c r="E17" s="4">
        <v>41.75</v>
      </c>
      <c r="F17" s="4">
        <v>273.3</v>
      </c>
      <c r="G17" s="4">
        <v>190.52</v>
      </c>
    </row>
    <row r="18" spans="3:10" x14ac:dyDescent="0.3">
      <c r="C18" s="27">
        <v>45945</v>
      </c>
      <c r="D18" s="21">
        <v>7.6</v>
      </c>
      <c r="E18" s="4">
        <v>39.840000000000003</v>
      </c>
      <c r="F18" s="4">
        <v>280.90000000000003</v>
      </c>
      <c r="G18" s="4">
        <v>230.36</v>
      </c>
    </row>
    <row r="19" spans="3:10" x14ac:dyDescent="0.3">
      <c r="C19" s="27">
        <v>45946</v>
      </c>
      <c r="D19" s="21">
        <v>10.8</v>
      </c>
      <c r="E19" s="4">
        <v>39.520000000000003</v>
      </c>
      <c r="F19" s="4">
        <v>291.70000000000005</v>
      </c>
      <c r="G19" s="4">
        <v>269.88</v>
      </c>
    </row>
    <row r="20" spans="3:10" x14ac:dyDescent="0.3">
      <c r="C20" s="27">
        <v>45947</v>
      </c>
      <c r="D20" s="21">
        <v>8.8000000000000007</v>
      </c>
      <c r="E20" s="4">
        <v>42.58</v>
      </c>
      <c r="F20" s="4">
        <v>300.50000000000006</v>
      </c>
      <c r="G20" s="4">
        <v>312.45999999999998</v>
      </c>
    </row>
    <row r="21" spans="3:10" x14ac:dyDescent="0.3">
      <c r="C21" s="27">
        <v>45948</v>
      </c>
      <c r="D21" s="21">
        <v>8.8000000000000007</v>
      </c>
      <c r="E21" s="4">
        <v>20.78</v>
      </c>
      <c r="F21" s="4">
        <v>309.30000000000007</v>
      </c>
      <c r="G21" s="4">
        <v>333.24</v>
      </c>
    </row>
    <row r="22" spans="3:10" x14ac:dyDescent="0.3">
      <c r="C22" s="27">
        <v>45949</v>
      </c>
      <c r="D22" s="21">
        <v>7.3</v>
      </c>
      <c r="E22" s="4">
        <v>20.69</v>
      </c>
      <c r="F22" s="4">
        <v>316.60000000000008</v>
      </c>
      <c r="G22" s="4">
        <v>353.93</v>
      </c>
    </row>
    <row r="23" spans="3:10" x14ac:dyDescent="0.3">
      <c r="C23" s="27">
        <v>45950</v>
      </c>
      <c r="D23" s="21">
        <v>7.3</v>
      </c>
      <c r="E23" s="4">
        <v>38.89</v>
      </c>
      <c r="F23" s="4">
        <v>323.90000000000009</v>
      </c>
      <c r="G23" s="4">
        <v>392.82</v>
      </c>
      <c r="J23" s="3" t="s">
        <v>158</v>
      </c>
    </row>
    <row r="24" spans="3:10" x14ac:dyDescent="0.3">
      <c r="C24" s="27">
        <v>45951</v>
      </c>
      <c r="D24" s="21">
        <v>8.8000000000000007</v>
      </c>
      <c r="E24" s="4">
        <v>34.33</v>
      </c>
      <c r="F24" s="4">
        <v>332.7000000000001</v>
      </c>
      <c r="G24" s="4">
        <v>427.15</v>
      </c>
    </row>
    <row r="25" spans="3:10" x14ac:dyDescent="0.3">
      <c r="C25" s="27">
        <v>45952</v>
      </c>
      <c r="D25" s="21">
        <v>5.6</v>
      </c>
      <c r="E25" s="4">
        <v>40.840000000000003</v>
      </c>
      <c r="F25" s="4">
        <v>338.30000000000013</v>
      </c>
      <c r="G25" s="4">
        <v>467.99</v>
      </c>
    </row>
    <row r="26" spans="3:10" x14ac:dyDescent="0.3">
      <c r="C26" s="27">
        <v>45953</v>
      </c>
      <c r="D26" s="21">
        <v>5.0999999999999996</v>
      </c>
      <c r="E26" s="4">
        <v>37.21</v>
      </c>
      <c r="F26" s="4">
        <v>343.40000000000015</v>
      </c>
      <c r="G26" s="4">
        <v>505.2</v>
      </c>
    </row>
    <row r="27" spans="3:10" x14ac:dyDescent="0.3">
      <c r="C27" s="27">
        <v>45954</v>
      </c>
      <c r="D27" s="21">
        <v>5.0999999999999996</v>
      </c>
      <c r="E27" s="4">
        <v>40.1</v>
      </c>
      <c r="F27" s="4">
        <v>348.50000000000017</v>
      </c>
      <c r="G27" s="4">
        <v>545.29999999999995</v>
      </c>
    </row>
    <row r="28" spans="3:10" x14ac:dyDescent="0.3">
      <c r="C28" s="27">
        <v>45955</v>
      </c>
      <c r="D28" s="21">
        <v>9.4</v>
      </c>
      <c r="E28" s="4">
        <v>21.81</v>
      </c>
      <c r="F28" s="4">
        <v>357.90000000000015</v>
      </c>
      <c r="G28" s="4">
        <v>567.1099999999999</v>
      </c>
    </row>
    <row r="29" spans="3:10" x14ac:dyDescent="0.3">
      <c r="C29" s="27">
        <v>45956</v>
      </c>
      <c r="D29" s="21">
        <v>9.1</v>
      </c>
      <c r="E29" s="4">
        <v>22.39</v>
      </c>
      <c r="F29" s="4">
        <v>367.00000000000017</v>
      </c>
      <c r="G29" s="4">
        <v>589.49999999999989</v>
      </c>
    </row>
    <row r="30" spans="3:10" x14ac:dyDescent="0.3">
      <c r="C30" s="27">
        <v>45957</v>
      </c>
      <c r="D30" s="21">
        <v>11.7</v>
      </c>
      <c r="E30" s="4">
        <v>31.79</v>
      </c>
      <c r="F30" s="4">
        <v>378.70000000000016</v>
      </c>
      <c r="G30" s="4">
        <v>621.28999999999985</v>
      </c>
    </row>
    <row r="31" spans="3:10" x14ac:dyDescent="0.3">
      <c r="C31" s="27">
        <v>45958</v>
      </c>
      <c r="D31" s="21">
        <v>12.4</v>
      </c>
      <c r="E31" s="4">
        <v>32.159999999999997</v>
      </c>
      <c r="F31" s="4">
        <v>391.10000000000014</v>
      </c>
      <c r="G31" s="4">
        <v>653.44999999999982</v>
      </c>
    </row>
    <row r="32" spans="3:10" x14ac:dyDescent="0.3">
      <c r="C32" s="27">
        <v>45959</v>
      </c>
      <c r="D32" s="21">
        <v>14.6</v>
      </c>
      <c r="E32" s="4">
        <v>28.9</v>
      </c>
      <c r="F32" s="4">
        <v>405.70000000000016</v>
      </c>
      <c r="G32" s="4">
        <v>682.3499999999998</v>
      </c>
    </row>
    <row r="33" spans="3:7" x14ac:dyDescent="0.3">
      <c r="C33" s="27">
        <v>45960</v>
      </c>
      <c r="D33" s="21">
        <v>17</v>
      </c>
      <c r="E33" s="4">
        <v>30</v>
      </c>
      <c r="F33" s="4">
        <v>422.70000000000016</v>
      </c>
      <c r="G33" s="4">
        <v>712.3499999999998</v>
      </c>
    </row>
    <row r="34" spans="3:7" x14ac:dyDescent="0.3">
      <c r="C34" s="27">
        <v>45961</v>
      </c>
      <c r="D34" s="21">
        <v>19.600000000000001</v>
      </c>
      <c r="E34" s="4">
        <v>19.71</v>
      </c>
      <c r="F34" s="4">
        <v>442.30000000000018</v>
      </c>
      <c r="G34" s="4">
        <v>732.05999999999983</v>
      </c>
    </row>
    <row r="35" spans="3:7" x14ac:dyDescent="0.3">
      <c r="C35" s="27">
        <v>45962</v>
      </c>
      <c r="D35" s="21">
        <v>22.1</v>
      </c>
      <c r="E35" s="4">
        <v>49.47</v>
      </c>
      <c r="F35" s="4">
        <v>464.4000000000002</v>
      </c>
      <c r="G35" s="4">
        <v>781.52999999999986</v>
      </c>
    </row>
    <row r="36" spans="3:7" x14ac:dyDescent="0.3">
      <c r="C36" s="27">
        <v>45963</v>
      </c>
      <c r="D36" s="21">
        <v>20.399999999999999</v>
      </c>
      <c r="E36" s="4">
        <v>49.54</v>
      </c>
      <c r="F36" s="4">
        <v>484.80000000000018</v>
      </c>
      <c r="G36" s="4">
        <v>831.06999999999982</v>
      </c>
    </row>
    <row r="37" spans="3:7" x14ac:dyDescent="0.3">
      <c r="C37" s="27">
        <v>45964</v>
      </c>
      <c r="D37" s="21">
        <v>20.5</v>
      </c>
      <c r="E37" s="4">
        <v>55.1</v>
      </c>
      <c r="F37" s="4">
        <v>505.30000000000018</v>
      </c>
      <c r="G37" s="4">
        <v>886.16999999999985</v>
      </c>
    </row>
    <row r="38" spans="3:7" x14ac:dyDescent="0.3">
      <c r="C38" s="27">
        <v>45965</v>
      </c>
      <c r="D38" s="21">
        <v>38</v>
      </c>
      <c r="E38" s="4">
        <v>51.64</v>
      </c>
      <c r="F38" s="4">
        <v>543.30000000000018</v>
      </c>
      <c r="G38" s="4">
        <v>937.80999999999983</v>
      </c>
    </row>
    <row r="39" spans="3:7" x14ac:dyDescent="0.3">
      <c r="C39" s="27">
        <v>45966</v>
      </c>
      <c r="D39" s="21">
        <v>43.1</v>
      </c>
      <c r="E39" s="4">
        <v>48.51</v>
      </c>
      <c r="F39" s="4">
        <v>586.4000000000002</v>
      </c>
      <c r="G39" s="4">
        <v>986.31999999999982</v>
      </c>
    </row>
    <row r="40" spans="3:7" x14ac:dyDescent="0.3">
      <c r="C40" s="27">
        <v>45967</v>
      </c>
      <c r="D40" s="21">
        <v>30.2</v>
      </c>
      <c r="E40" s="4">
        <v>49.37</v>
      </c>
      <c r="F40" s="4">
        <v>616.60000000000025</v>
      </c>
      <c r="G40" s="4">
        <v>1035.6899999999998</v>
      </c>
    </row>
    <row r="41" spans="3:7" x14ac:dyDescent="0.3">
      <c r="C41" s="27">
        <v>45968</v>
      </c>
      <c r="D41" s="21">
        <v>34.299999999999997</v>
      </c>
      <c r="E41" s="4">
        <v>41.85</v>
      </c>
      <c r="F41" s="4">
        <v>650.9000000000002</v>
      </c>
      <c r="G41" s="4">
        <v>1077.5399999999997</v>
      </c>
    </row>
    <row r="42" spans="3:7" x14ac:dyDescent="0.3">
      <c r="C42" s="27">
        <v>45969</v>
      </c>
      <c r="D42" s="21">
        <v>38.799999999999997</v>
      </c>
      <c r="E42" s="4">
        <v>37.21</v>
      </c>
      <c r="F42" s="4">
        <v>689.70000000000016</v>
      </c>
      <c r="G42" s="4">
        <v>1114.7499999999998</v>
      </c>
    </row>
    <row r="43" spans="3:7" x14ac:dyDescent="0.3">
      <c r="C43" s="27">
        <v>45970</v>
      </c>
      <c r="D43" s="21">
        <v>22.1</v>
      </c>
      <c r="E43" s="4">
        <v>37.33</v>
      </c>
      <c r="F43" s="4">
        <v>711.80000000000018</v>
      </c>
      <c r="G43" s="4">
        <v>1152.0799999999997</v>
      </c>
    </row>
    <row r="44" spans="3:7" x14ac:dyDescent="0.3">
      <c r="C44" s="27">
        <v>45971</v>
      </c>
      <c r="D44" s="21">
        <v>21.4</v>
      </c>
      <c r="E44" s="4">
        <v>57.45</v>
      </c>
      <c r="F44" s="4">
        <v>733.20000000000016</v>
      </c>
      <c r="G44" s="4">
        <v>1209.5299999999997</v>
      </c>
    </row>
    <row r="45" spans="3:7" x14ac:dyDescent="0.3">
      <c r="C45" s="27">
        <v>45972</v>
      </c>
      <c r="D45" s="21">
        <v>16.399999999999999</v>
      </c>
      <c r="E45" s="4">
        <v>49.73</v>
      </c>
      <c r="F45" s="4">
        <v>749.60000000000014</v>
      </c>
      <c r="G45" s="4">
        <v>1259.2599999999998</v>
      </c>
    </row>
    <row r="46" spans="3:7" x14ac:dyDescent="0.3">
      <c r="C46" s="27">
        <v>45973</v>
      </c>
      <c r="D46" s="21">
        <v>23.8</v>
      </c>
      <c r="E46" s="4">
        <v>41.11</v>
      </c>
      <c r="F46" s="4">
        <v>773.40000000000009</v>
      </c>
      <c r="G46" s="4">
        <v>1300.3699999999997</v>
      </c>
    </row>
    <row r="47" spans="3:7" x14ac:dyDescent="0.3">
      <c r="C47" s="27">
        <v>45974</v>
      </c>
      <c r="D47" s="21">
        <v>20.399999999999999</v>
      </c>
      <c r="E47" s="4">
        <v>34.159999999999997</v>
      </c>
      <c r="F47" s="4">
        <v>793.80000000000007</v>
      </c>
      <c r="G47" s="4">
        <v>1334.5299999999997</v>
      </c>
    </row>
    <row r="48" spans="3:7" x14ac:dyDescent="0.3">
      <c r="C48" s="27">
        <v>45975</v>
      </c>
      <c r="D48" s="21">
        <v>30</v>
      </c>
      <c r="E48" s="4">
        <v>41.36</v>
      </c>
      <c r="F48" s="4">
        <v>823.80000000000007</v>
      </c>
      <c r="G48" s="4">
        <v>1375.8899999999996</v>
      </c>
    </row>
    <row r="49" spans="3:7" x14ac:dyDescent="0.3">
      <c r="C49" s="27">
        <v>45976</v>
      </c>
      <c r="D49" s="21">
        <v>35.5</v>
      </c>
      <c r="E49" s="4">
        <v>44.08</v>
      </c>
      <c r="F49" s="4">
        <v>859.30000000000007</v>
      </c>
      <c r="G49" s="4">
        <v>1419.9699999999996</v>
      </c>
    </row>
    <row r="50" spans="3:7" x14ac:dyDescent="0.3">
      <c r="C50" s="27">
        <v>45977</v>
      </c>
      <c r="D50" s="21">
        <v>37.299999999999997</v>
      </c>
      <c r="E50" s="4">
        <v>44.98</v>
      </c>
      <c r="F50" s="4">
        <v>896.6</v>
      </c>
      <c r="G50" s="4">
        <v>1464.9499999999996</v>
      </c>
    </row>
    <row r="51" spans="3:7" x14ac:dyDescent="0.3">
      <c r="C51" s="27">
        <v>45978</v>
      </c>
      <c r="D51" s="21">
        <v>37.200000000000003</v>
      </c>
      <c r="E51" s="4">
        <v>78.12</v>
      </c>
      <c r="F51" s="4">
        <v>933.80000000000007</v>
      </c>
      <c r="G51" s="4">
        <v>1543.0699999999997</v>
      </c>
    </row>
    <row r="52" spans="3:7" x14ac:dyDescent="0.3">
      <c r="C52" s="27">
        <v>45979</v>
      </c>
      <c r="D52" s="21">
        <v>67.900000000000006</v>
      </c>
      <c r="E52" s="4">
        <v>81.36</v>
      </c>
      <c r="F52" s="4">
        <v>1001.7</v>
      </c>
      <c r="G52" s="4">
        <v>1624.4299999999996</v>
      </c>
    </row>
    <row r="53" spans="3:7" x14ac:dyDescent="0.3">
      <c r="C53" s="27">
        <v>45980</v>
      </c>
      <c r="D53" s="21">
        <v>73.3</v>
      </c>
      <c r="E53" s="4">
        <v>84.86</v>
      </c>
      <c r="F53" s="4">
        <v>1075</v>
      </c>
      <c r="G53" s="4">
        <v>1709.2899999999995</v>
      </c>
    </row>
    <row r="54" spans="3:7" x14ac:dyDescent="0.3">
      <c r="C54" s="27">
        <v>45981</v>
      </c>
      <c r="D54" s="21">
        <v>74.8</v>
      </c>
      <c r="E54" s="4">
        <v>97.68</v>
      </c>
      <c r="F54" s="4">
        <v>1149.8</v>
      </c>
      <c r="G54" s="4">
        <v>1806.9699999999996</v>
      </c>
    </row>
    <row r="55" spans="3:7" x14ac:dyDescent="0.3">
      <c r="C55" s="27">
        <v>45982</v>
      </c>
      <c r="D55" s="21">
        <v>74.7</v>
      </c>
      <c r="E55" s="4">
        <v>96.28</v>
      </c>
      <c r="F55" s="4">
        <v>1224.5</v>
      </c>
      <c r="G55" s="4">
        <v>1903.2499999999995</v>
      </c>
    </row>
    <row r="56" spans="3:7" x14ac:dyDescent="0.3">
      <c r="C56" s="27">
        <v>45983</v>
      </c>
      <c r="D56" s="21">
        <v>73.099999999999994</v>
      </c>
      <c r="E56" s="4">
        <v>60.06</v>
      </c>
      <c r="F56" s="4">
        <v>1297.5999999999999</v>
      </c>
      <c r="G56" s="4">
        <v>1963.3099999999995</v>
      </c>
    </row>
    <row r="57" spans="3:7" x14ac:dyDescent="0.3">
      <c r="C57" s="27">
        <v>45984</v>
      </c>
      <c r="D57" s="21">
        <v>49.4</v>
      </c>
      <c r="E57" s="4">
        <v>57.66</v>
      </c>
      <c r="F57" s="4">
        <v>1347</v>
      </c>
      <c r="G57" s="4">
        <v>2020.9699999999996</v>
      </c>
    </row>
    <row r="58" spans="3:7" x14ac:dyDescent="0.3">
      <c r="C58" s="27">
        <v>45985</v>
      </c>
      <c r="D58" s="21">
        <v>48.1</v>
      </c>
      <c r="E58" s="4">
        <v>67.239999999999995</v>
      </c>
      <c r="F58" s="4">
        <v>1395.1</v>
      </c>
      <c r="G58" s="4">
        <v>2088.2099999999996</v>
      </c>
    </row>
    <row r="59" spans="3:7" x14ac:dyDescent="0.3">
      <c r="C59" s="27">
        <v>45986</v>
      </c>
      <c r="D59" s="21">
        <v>68.099999999999994</v>
      </c>
      <c r="E59" s="4">
        <v>80.61</v>
      </c>
      <c r="F59" s="4">
        <v>1463.1999999999998</v>
      </c>
      <c r="G59" s="4">
        <v>2168.8199999999997</v>
      </c>
    </row>
    <row r="60" spans="3:7" x14ac:dyDescent="0.3">
      <c r="C60" s="27">
        <v>45987</v>
      </c>
      <c r="D60" s="21">
        <v>65.2</v>
      </c>
      <c r="E60" s="4">
        <v>82.12</v>
      </c>
      <c r="F60" s="4">
        <v>1528.3999999999999</v>
      </c>
      <c r="G60" s="4">
        <v>2250.9399999999996</v>
      </c>
    </row>
    <row r="61" spans="3:7" x14ac:dyDescent="0.3">
      <c r="C61" s="27">
        <v>45988</v>
      </c>
      <c r="D61" s="21">
        <v>66.7</v>
      </c>
      <c r="E61" s="4">
        <v>49.36</v>
      </c>
      <c r="F61" s="4">
        <v>1595.1</v>
      </c>
      <c r="G61" s="4">
        <v>2300.2999999999997</v>
      </c>
    </row>
    <row r="62" spans="3:7" x14ac:dyDescent="0.3">
      <c r="C62" s="27">
        <v>45989</v>
      </c>
      <c r="D62" s="21">
        <v>77.2</v>
      </c>
      <c r="E62" s="4">
        <v>43.86</v>
      </c>
      <c r="F62" s="4">
        <v>1672.3</v>
      </c>
      <c r="G62" s="4">
        <v>2344.16</v>
      </c>
    </row>
    <row r="63" spans="3:7" x14ac:dyDescent="0.3">
      <c r="C63" s="27">
        <v>45990</v>
      </c>
      <c r="D63" s="21">
        <v>68.7</v>
      </c>
      <c r="E63" s="4">
        <v>45.52</v>
      </c>
      <c r="F63" s="4">
        <v>1741</v>
      </c>
      <c r="G63" s="4">
        <v>2389.6799999999998</v>
      </c>
    </row>
    <row r="64" spans="3:7" x14ac:dyDescent="0.3">
      <c r="C64" s="27">
        <v>45991</v>
      </c>
      <c r="D64" s="21">
        <v>38.200000000000003</v>
      </c>
      <c r="E64" s="4">
        <v>45.65</v>
      </c>
      <c r="F64" s="4">
        <v>1779.2</v>
      </c>
      <c r="G64" s="4">
        <v>2435.33</v>
      </c>
    </row>
    <row r="65" spans="3:7" x14ac:dyDescent="0.3">
      <c r="C65" s="27">
        <v>45992</v>
      </c>
      <c r="D65" s="21">
        <v>46.4</v>
      </c>
      <c r="E65" s="4">
        <v>65.150000000000006</v>
      </c>
      <c r="F65" s="4">
        <v>1825.6000000000001</v>
      </c>
      <c r="G65" s="4">
        <v>2500.48</v>
      </c>
    </row>
    <row r="66" spans="3:7" x14ac:dyDescent="0.3">
      <c r="C66" s="27">
        <v>45993</v>
      </c>
      <c r="D66" s="21">
        <v>64</v>
      </c>
      <c r="E66" s="4">
        <v>69.709999999999994</v>
      </c>
      <c r="F66" s="4">
        <v>1889.6000000000001</v>
      </c>
      <c r="G66" s="4">
        <v>2570.19</v>
      </c>
    </row>
    <row r="67" spans="3:7" x14ac:dyDescent="0.3">
      <c r="C67" s="27">
        <v>45994</v>
      </c>
      <c r="D67" s="21">
        <v>68.2</v>
      </c>
      <c r="E67" s="4">
        <v>81.78</v>
      </c>
      <c r="F67" s="4">
        <v>1957.8000000000002</v>
      </c>
      <c r="G67" s="4">
        <v>2651.9700000000003</v>
      </c>
    </row>
    <row r="68" spans="3:7" x14ac:dyDescent="0.3">
      <c r="C68" s="27">
        <v>45995</v>
      </c>
      <c r="D68" s="21">
        <v>67.2</v>
      </c>
      <c r="E68" s="4">
        <v>80.510000000000005</v>
      </c>
      <c r="F68" s="4">
        <v>2025.0000000000002</v>
      </c>
      <c r="G68" s="4">
        <v>2732.4800000000005</v>
      </c>
    </row>
    <row r="69" spans="3:7" x14ac:dyDescent="0.3">
      <c r="C69" s="27">
        <v>45996</v>
      </c>
      <c r="D69" s="21">
        <v>63.9</v>
      </c>
      <c r="E69" s="4">
        <v>68.709999999999994</v>
      </c>
      <c r="F69" s="4">
        <v>2088.9</v>
      </c>
      <c r="G69" s="4">
        <v>2801.1900000000005</v>
      </c>
    </row>
    <row r="70" spans="3:7" x14ac:dyDescent="0.3">
      <c r="C70" s="27">
        <v>45997</v>
      </c>
      <c r="D70" s="21">
        <v>57.6</v>
      </c>
      <c r="E70" s="4">
        <v>32.590000000000003</v>
      </c>
      <c r="F70" s="4">
        <v>2146.5</v>
      </c>
      <c r="G70" s="4">
        <v>2833.7800000000007</v>
      </c>
    </row>
    <row r="71" spans="3:7" x14ac:dyDescent="0.3">
      <c r="C71" s="27">
        <v>45998</v>
      </c>
      <c r="D71" s="21">
        <v>49.9</v>
      </c>
      <c r="E71" s="4">
        <v>32.6</v>
      </c>
      <c r="F71" s="4">
        <v>2196.4</v>
      </c>
      <c r="G71" s="4">
        <v>2866.3800000000006</v>
      </c>
    </row>
    <row r="72" spans="3:7" x14ac:dyDescent="0.3">
      <c r="C72" s="27">
        <v>45999</v>
      </c>
      <c r="D72" s="21">
        <v>56.7</v>
      </c>
      <c r="E72" s="4">
        <v>50.77</v>
      </c>
      <c r="F72" s="4">
        <v>2253.1</v>
      </c>
      <c r="G72" s="4">
        <v>2917.1500000000005</v>
      </c>
    </row>
    <row r="73" spans="3:7" x14ac:dyDescent="0.3">
      <c r="C73" s="27">
        <v>46000</v>
      </c>
      <c r="D73" s="21">
        <v>96.8</v>
      </c>
      <c r="E73" s="4">
        <v>36.450000000000003</v>
      </c>
      <c r="F73" s="4">
        <v>2349.9</v>
      </c>
      <c r="G73" s="4">
        <v>2953.6000000000004</v>
      </c>
    </row>
    <row r="74" spans="3:7" x14ac:dyDescent="0.3">
      <c r="C74" s="27">
        <v>46001</v>
      </c>
      <c r="D74" s="21">
        <v>100.9</v>
      </c>
      <c r="E74" s="4">
        <v>39.72</v>
      </c>
      <c r="F74" s="4">
        <v>2450.8000000000002</v>
      </c>
      <c r="G74" s="4">
        <v>2993.32</v>
      </c>
    </row>
    <row r="75" spans="3:7" x14ac:dyDescent="0.3">
      <c r="C75" s="27">
        <v>46002</v>
      </c>
      <c r="D75" s="21">
        <v>100.2</v>
      </c>
      <c r="E75" s="4">
        <v>53.02</v>
      </c>
      <c r="F75" s="4">
        <v>2551</v>
      </c>
      <c r="G75" s="4">
        <v>3046.34</v>
      </c>
    </row>
    <row r="76" spans="3:7" x14ac:dyDescent="0.3">
      <c r="C76" s="27">
        <v>46003</v>
      </c>
      <c r="D76" s="21">
        <v>101.6</v>
      </c>
      <c r="E76" s="4">
        <v>55.2</v>
      </c>
      <c r="F76" s="4">
        <v>2652.6</v>
      </c>
      <c r="G76" s="4">
        <v>3101.54</v>
      </c>
    </row>
    <row r="77" spans="3:7" x14ac:dyDescent="0.3">
      <c r="C77" s="27">
        <v>46004</v>
      </c>
      <c r="D77" s="21">
        <v>99.5</v>
      </c>
      <c r="E77" s="4">
        <v>50.73</v>
      </c>
      <c r="F77" s="4">
        <v>2752.1</v>
      </c>
      <c r="G77" s="4">
        <v>3152.27</v>
      </c>
    </row>
    <row r="78" spans="3:7" x14ac:dyDescent="0.3">
      <c r="C78" s="27">
        <v>46005</v>
      </c>
      <c r="D78" s="21">
        <v>78.7</v>
      </c>
      <c r="E78" s="4">
        <v>47.1</v>
      </c>
      <c r="F78" s="4">
        <v>2830.7999999999997</v>
      </c>
      <c r="G78" s="4">
        <v>3199.37</v>
      </c>
    </row>
    <row r="79" spans="3:7" x14ac:dyDescent="0.3">
      <c r="C79" s="27">
        <v>46006</v>
      </c>
      <c r="D79" s="21">
        <v>74.8</v>
      </c>
      <c r="E79" s="4">
        <v>54.72</v>
      </c>
      <c r="F79" s="4">
        <v>2905.6</v>
      </c>
      <c r="G79" s="4">
        <v>3254.0899999999997</v>
      </c>
    </row>
    <row r="80" spans="3:7" x14ac:dyDescent="0.3">
      <c r="C80" s="27">
        <v>46007</v>
      </c>
      <c r="D80" s="21">
        <v>54.2</v>
      </c>
      <c r="E80" s="4">
        <v>62.07</v>
      </c>
      <c r="F80" s="4">
        <v>2959.7999999999997</v>
      </c>
      <c r="G80" s="4">
        <v>3316.16</v>
      </c>
    </row>
    <row r="81" spans="3:7" x14ac:dyDescent="0.3">
      <c r="C81" s="27">
        <v>46008</v>
      </c>
      <c r="D81" s="21">
        <v>52.1</v>
      </c>
      <c r="E81" s="4">
        <v>54.39</v>
      </c>
      <c r="F81" s="4">
        <v>3011.8999999999996</v>
      </c>
      <c r="G81" s="4">
        <v>3370.5499999999997</v>
      </c>
    </row>
    <row r="82" spans="3:7" x14ac:dyDescent="0.3">
      <c r="C82" s="27">
        <v>46009</v>
      </c>
      <c r="D82" s="21">
        <v>51.2</v>
      </c>
      <c r="E82" s="4">
        <v>37.92</v>
      </c>
      <c r="F82" s="4">
        <v>3063.0999999999995</v>
      </c>
      <c r="G82" s="4">
        <v>3408.47</v>
      </c>
    </row>
    <row r="83" spans="3:7" x14ac:dyDescent="0.3">
      <c r="C83" s="27">
        <v>46010</v>
      </c>
      <c r="D83" s="21">
        <v>49.6</v>
      </c>
      <c r="E83" s="4">
        <v>43.89</v>
      </c>
      <c r="F83" s="4">
        <v>3112.6999999999994</v>
      </c>
      <c r="G83" s="4">
        <v>3452.3599999999997</v>
      </c>
    </row>
    <row r="84" spans="3:7" x14ac:dyDescent="0.3">
      <c r="C84" s="27">
        <v>46011</v>
      </c>
      <c r="D84" s="21">
        <v>53.3</v>
      </c>
      <c r="E84" s="4">
        <v>36.99</v>
      </c>
      <c r="F84" s="4">
        <v>3165.9999999999995</v>
      </c>
      <c r="G84" s="4">
        <v>3489.3499999999995</v>
      </c>
    </row>
    <row r="85" spans="3:7" x14ac:dyDescent="0.3">
      <c r="C85" s="27">
        <v>46012</v>
      </c>
      <c r="D85" s="21">
        <v>48.2</v>
      </c>
      <c r="E85" s="4">
        <v>36.99</v>
      </c>
      <c r="F85" s="4">
        <v>3214.1999999999994</v>
      </c>
      <c r="G85" s="4">
        <v>3526.3399999999992</v>
      </c>
    </row>
    <row r="86" spans="3:7" x14ac:dyDescent="0.3">
      <c r="C86" s="27">
        <v>46013</v>
      </c>
      <c r="D86" s="21">
        <v>49.1</v>
      </c>
      <c r="E86" s="4">
        <v>66.06</v>
      </c>
      <c r="F86" s="4">
        <v>3263.2999999999993</v>
      </c>
      <c r="G86" s="4">
        <v>3592.3999999999992</v>
      </c>
    </row>
    <row r="87" spans="3:7" x14ac:dyDescent="0.3">
      <c r="C87" s="27">
        <v>46014</v>
      </c>
      <c r="D87" s="21">
        <v>38.6</v>
      </c>
      <c r="E87" s="4">
        <v>66.349999999999994</v>
      </c>
      <c r="F87" s="4">
        <v>3301.8999999999992</v>
      </c>
      <c r="G87" s="4">
        <v>3658.7499999999991</v>
      </c>
    </row>
    <row r="88" spans="3:7" x14ac:dyDescent="0.3">
      <c r="C88" s="27">
        <v>46015</v>
      </c>
      <c r="D88" s="21">
        <v>29.7</v>
      </c>
      <c r="E88" s="4">
        <v>65.23</v>
      </c>
      <c r="F88" s="4">
        <v>3331.599999999999</v>
      </c>
      <c r="G88" s="4">
        <v>3723.9799999999991</v>
      </c>
    </row>
    <row r="89" spans="3:7" x14ac:dyDescent="0.3">
      <c r="C89" s="27">
        <v>46016</v>
      </c>
      <c r="D89" s="21">
        <v>27.4</v>
      </c>
      <c r="E89" s="4">
        <v>53.97</v>
      </c>
      <c r="F89" s="4">
        <v>3358.9999999999991</v>
      </c>
      <c r="G89" s="4">
        <v>3777.9499999999989</v>
      </c>
    </row>
    <row r="90" spans="3:7" x14ac:dyDescent="0.3">
      <c r="C90" s="27">
        <v>46017</v>
      </c>
      <c r="D90" s="21">
        <v>22.3</v>
      </c>
      <c r="E90" s="4">
        <v>53.98</v>
      </c>
      <c r="F90" s="4">
        <v>3381.2999999999993</v>
      </c>
      <c r="G90" s="4">
        <v>3831.9299999999989</v>
      </c>
    </row>
    <row r="91" spans="3:7" x14ac:dyDescent="0.3">
      <c r="C91" s="27">
        <v>46018</v>
      </c>
      <c r="D91" s="21">
        <v>40.799999999999997</v>
      </c>
      <c r="E91" s="4">
        <v>54.07</v>
      </c>
      <c r="F91" s="4">
        <v>3422.0999999999995</v>
      </c>
      <c r="G91" s="4">
        <v>3885.9999999999991</v>
      </c>
    </row>
    <row r="92" spans="3:7" x14ac:dyDescent="0.3">
      <c r="C92" s="27">
        <v>46019</v>
      </c>
      <c r="D92" s="21">
        <v>40.799999999999997</v>
      </c>
      <c r="E92" s="4">
        <v>54.32</v>
      </c>
      <c r="F92" s="4">
        <v>3462.8999999999996</v>
      </c>
      <c r="G92" s="4">
        <v>3940.3199999999993</v>
      </c>
    </row>
    <row r="93" spans="3:7" x14ac:dyDescent="0.3">
      <c r="C93" s="27">
        <v>46020</v>
      </c>
      <c r="D93" s="21">
        <v>40</v>
      </c>
      <c r="E93" s="4">
        <v>68.180000000000007</v>
      </c>
      <c r="F93" s="4">
        <v>3502.8999999999996</v>
      </c>
      <c r="G93" s="4">
        <v>4008.4999999999991</v>
      </c>
    </row>
    <row r="94" spans="3:7" x14ac:dyDescent="0.3">
      <c r="C94" s="27">
        <v>46021</v>
      </c>
      <c r="D94" s="21">
        <v>46.8</v>
      </c>
      <c r="E94" s="4">
        <v>74.97</v>
      </c>
      <c r="F94" s="4">
        <v>3549.7</v>
      </c>
      <c r="G94" s="4">
        <v>4083.4699999999989</v>
      </c>
    </row>
    <row r="95" spans="3:7" x14ac:dyDescent="0.3">
      <c r="C95" s="27">
        <v>46022</v>
      </c>
      <c r="D95" s="21">
        <v>42.4</v>
      </c>
      <c r="E95" s="4">
        <v>59.64</v>
      </c>
      <c r="F95" s="4">
        <v>3592.1</v>
      </c>
      <c r="G95" s="4">
        <v>4143.1099999999988</v>
      </c>
    </row>
    <row r="96" spans="3:7" x14ac:dyDescent="0.3">
      <c r="C96" s="27">
        <v>46023</v>
      </c>
      <c r="D96" s="21">
        <v>61.9</v>
      </c>
      <c r="E96" s="4">
        <v>61.49</v>
      </c>
      <c r="F96" s="4">
        <v>3654</v>
      </c>
      <c r="G96" s="4">
        <v>4204.5999999999985</v>
      </c>
    </row>
    <row r="97" spans="3:7" x14ac:dyDescent="0.3">
      <c r="C97" s="27">
        <v>46024</v>
      </c>
      <c r="D97" s="21">
        <v>69</v>
      </c>
      <c r="E97" s="4">
        <v>73.59</v>
      </c>
      <c r="F97" s="4">
        <v>3723</v>
      </c>
      <c r="G97" s="4">
        <v>4278.1899999999987</v>
      </c>
    </row>
    <row r="98" spans="3:7" x14ac:dyDescent="0.3">
      <c r="C98" s="27">
        <v>46025</v>
      </c>
      <c r="D98" s="21">
        <v>71.599999999999994</v>
      </c>
      <c r="E98" s="4">
        <v>88.47</v>
      </c>
      <c r="F98" s="4">
        <v>3794.6</v>
      </c>
      <c r="G98" s="4">
        <v>4366.6599999999989</v>
      </c>
    </row>
    <row r="99" spans="3:7" x14ac:dyDescent="0.3">
      <c r="C99" s="27">
        <v>46026</v>
      </c>
      <c r="D99" s="21">
        <v>72.099999999999994</v>
      </c>
      <c r="E99" s="4">
        <v>95.31</v>
      </c>
      <c r="F99" s="4">
        <v>3866.7</v>
      </c>
      <c r="G99" s="4">
        <v>4461.9699999999993</v>
      </c>
    </row>
    <row r="100" spans="3:7" x14ac:dyDescent="0.3">
      <c r="C100" s="27">
        <v>46027</v>
      </c>
      <c r="D100" s="21">
        <v>65.099999999999994</v>
      </c>
      <c r="E100" s="4">
        <v>126.8</v>
      </c>
      <c r="F100" s="4">
        <v>3931.7999999999997</v>
      </c>
      <c r="G100" s="4">
        <v>4588.7699999999995</v>
      </c>
    </row>
    <row r="101" spans="3:7" x14ac:dyDescent="0.3">
      <c r="C101" s="27">
        <v>46028</v>
      </c>
      <c r="D101" s="21">
        <v>71.2</v>
      </c>
      <c r="E101" s="4">
        <v>124.09</v>
      </c>
      <c r="F101" s="4">
        <v>4002.9999999999995</v>
      </c>
      <c r="G101" s="4">
        <v>4712.8599999999997</v>
      </c>
    </row>
    <row r="102" spans="3:7" x14ac:dyDescent="0.3">
      <c r="C102" s="27">
        <v>46029</v>
      </c>
      <c r="D102" s="21">
        <v>77.8</v>
      </c>
      <c r="E102" s="4">
        <v>126.17</v>
      </c>
      <c r="F102" s="4">
        <v>4080.7999999999997</v>
      </c>
      <c r="G102" s="4">
        <v>4839.03</v>
      </c>
    </row>
    <row r="103" spans="3:7" x14ac:dyDescent="0.3">
      <c r="C103" s="27">
        <v>46030</v>
      </c>
      <c r="D103" s="21">
        <v>82.5</v>
      </c>
      <c r="E103" s="4">
        <v>131.56</v>
      </c>
      <c r="F103" s="4">
        <v>4163.2999999999993</v>
      </c>
      <c r="G103" s="4">
        <v>4970.59</v>
      </c>
    </row>
    <row r="104" spans="3:7" x14ac:dyDescent="0.3">
      <c r="C104" s="27">
        <v>46031</v>
      </c>
      <c r="D104" s="21">
        <v>81.8</v>
      </c>
      <c r="E104" s="4">
        <v>111.23</v>
      </c>
      <c r="F104" s="4">
        <v>4245.0999999999995</v>
      </c>
      <c r="G104" s="4">
        <v>5081.82</v>
      </c>
    </row>
    <row r="105" spans="3:7" x14ac:dyDescent="0.3">
      <c r="C105" s="27">
        <v>46032</v>
      </c>
      <c r="D105" s="21">
        <v>95</v>
      </c>
      <c r="E105" s="4">
        <v>98.36</v>
      </c>
      <c r="F105" s="4">
        <v>4340.0999999999995</v>
      </c>
      <c r="G105" s="4">
        <v>5180.1799999999994</v>
      </c>
    </row>
    <row r="106" spans="3:7" x14ac:dyDescent="0.3">
      <c r="C106" s="27">
        <v>46033</v>
      </c>
      <c r="D106" s="21">
        <v>76.7</v>
      </c>
      <c r="E106" s="4">
        <v>100.31</v>
      </c>
      <c r="F106" s="4">
        <v>4416.7999999999993</v>
      </c>
      <c r="G106" s="4">
        <v>5280.49</v>
      </c>
    </row>
    <row r="107" spans="3:7" x14ac:dyDescent="0.3">
      <c r="C107" s="27">
        <v>46034</v>
      </c>
      <c r="D107" s="21">
        <v>75.599999999999994</v>
      </c>
      <c r="E107" s="4">
        <v>83.14</v>
      </c>
      <c r="F107" s="4">
        <v>4492.3999999999996</v>
      </c>
      <c r="G107" s="4">
        <v>5363.63</v>
      </c>
    </row>
    <row r="108" spans="3:7" x14ac:dyDescent="0.3">
      <c r="C108" s="27">
        <v>46035</v>
      </c>
      <c r="D108" s="21">
        <v>78.099999999999994</v>
      </c>
      <c r="E108" s="4">
        <v>79.73</v>
      </c>
      <c r="F108" s="4">
        <v>4570.5</v>
      </c>
      <c r="G108" s="4">
        <v>5443.36</v>
      </c>
    </row>
    <row r="109" spans="3:7" x14ac:dyDescent="0.3">
      <c r="C109" s="27">
        <v>46036</v>
      </c>
      <c r="D109" s="21">
        <v>69.3</v>
      </c>
      <c r="E109" s="4">
        <v>76.5</v>
      </c>
      <c r="F109" s="4">
        <v>4639.8</v>
      </c>
      <c r="G109" s="4">
        <v>5519.86</v>
      </c>
    </row>
    <row r="110" spans="3:7" x14ac:dyDescent="0.3">
      <c r="C110" s="27">
        <v>46037</v>
      </c>
      <c r="D110" s="21">
        <v>77.8</v>
      </c>
      <c r="E110" s="4">
        <v>83.25</v>
      </c>
      <c r="F110" s="4">
        <v>4717.6000000000004</v>
      </c>
      <c r="G110" s="4">
        <v>5603.11</v>
      </c>
    </row>
    <row r="111" spans="3:7" x14ac:dyDescent="0.3">
      <c r="C111" s="27">
        <v>46038</v>
      </c>
      <c r="D111" s="21">
        <v>73.3</v>
      </c>
      <c r="E111" s="4">
        <v>80.290000000000006</v>
      </c>
      <c r="F111" s="4">
        <v>4790.9000000000005</v>
      </c>
      <c r="G111" s="4">
        <v>5683.4</v>
      </c>
    </row>
    <row r="112" spans="3:7" x14ac:dyDescent="0.3">
      <c r="C112" s="27">
        <v>46039</v>
      </c>
      <c r="D112" s="21">
        <v>66.2</v>
      </c>
      <c r="E112" s="4">
        <v>65.56</v>
      </c>
      <c r="F112" s="4">
        <v>4857.1000000000004</v>
      </c>
      <c r="G112" s="4">
        <v>5748.96</v>
      </c>
    </row>
    <row r="113" spans="3:7" x14ac:dyDescent="0.3">
      <c r="C113" s="27">
        <v>46040</v>
      </c>
      <c r="D113" s="21">
        <v>64.3</v>
      </c>
      <c r="E113" s="4">
        <v>65.12</v>
      </c>
      <c r="F113" s="4">
        <v>4921.4000000000005</v>
      </c>
      <c r="G113" s="4">
        <v>5814.08</v>
      </c>
    </row>
    <row r="114" spans="3:7" x14ac:dyDescent="0.3">
      <c r="C114" s="27">
        <v>46041</v>
      </c>
      <c r="D114" s="21">
        <v>64.2</v>
      </c>
      <c r="E114" s="4">
        <v>91.34</v>
      </c>
      <c r="F114" s="4">
        <v>4985.6000000000004</v>
      </c>
      <c r="G114" s="4">
        <v>5905.42</v>
      </c>
    </row>
    <row r="115" spans="3:7" x14ac:dyDescent="0.3">
      <c r="C115" s="27">
        <v>46042</v>
      </c>
      <c r="D115" s="21">
        <v>87.8</v>
      </c>
      <c r="E115" s="4">
        <v>92.94</v>
      </c>
      <c r="F115" s="4">
        <v>5073.4000000000005</v>
      </c>
      <c r="G115" s="4">
        <v>5998.36</v>
      </c>
    </row>
    <row r="116" spans="3:7" x14ac:dyDescent="0.3">
      <c r="C116" s="27">
        <v>46043</v>
      </c>
      <c r="D116" s="21">
        <v>70</v>
      </c>
      <c r="E116" s="4">
        <v>84.17</v>
      </c>
      <c r="F116" s="4">
        <v>5143.4000000000005</v>
      </c>
      <c r="G116" s="4">
        <v>6082.53</v>
      </c>
    </row>
    <row r="117" spans="3:7" x14ac:dyDescent="0.3">
      <c r="C117" s="27">
        <v>46044</v>
      </c>
      <c r="D117" s="21">
        <v>71.900000000000006</v>
      </c>
      <c r="E117" s="4">
        <v>77.290000000000006</v>
      </c>
      <c r="F117" s="4">
        <v>5215.3</v>
      </c>
      <c r="G117" s="4">
        <v>6159.82</v>
      </c>
    </row>
    <row r="118" spans="3:7" x14ac:dyDescent="0.3">
      <c r="C118" s="27">
        <v>46045</v>
      </c>
      <c r="D118" s="21">
        <v>62.4</v>
      </c>
      <c r="E118" s="4">
        <v>92.44</v>
      </c>
      <c r="F118" s="4">
        <v>5277.7</v>
      </c>
      <c r="G118" s="4">
        <v>6252.2599999999993</v>
      </c>
    </row>
    <row r="119" spans="3:7" x14ac:dyDescent="0.3">
      <c r="C119" s="27">
        <v>46046</v>
      </c>
      <c r="D119" s="21">
        <v>62.2</v>
      </c>
      <c r="E119" s="4">
        <v>83.14</v>
      </c>
      <c r="F119" s="4">
        <v>5339.9</v>
      </c>
      <c r="G119" s="4">
        <v>6335.4</v>
      </c>
    </row>
    <row r="120" spans="3:7" x14ac:dyDescent="0.3">
      <c r="C120" s="27">
        <v>46047</v>
      </c>
      <c r="D120" s="21">
        <v>66.8</v>
      </c>
      <c r="E120" s="4">
        <v>84.57</v>
      </c>
      <c r="F120" s="4">
        <v>5406.7</v>
      </c>
      <c r="G120" s="4">
        <v>6419.9699999999993</v>
      </c>
    </row>
    <row r="121" spans="3:7" x14ac:dyDescent="0.3">
      <c r="C121" s="27">
        <v>46048</v>
      </c>
      <c r="D121" s="21">
        <v>61.6</v>
      </c>
      <c r="E121" s="4">
        <v>112.57</v>
      </c>
      <c r="F121" s="4">
        <v>5468.3</v>
      </c>
      <c r="G121" s="4">
        <v>6532.5399999999991</v>
      </c>
    </row>
    <row r="122" spans="3:7" x14ac:dyDescent="0.3">
      <c r="C122" s="27">
        <v>46049</v>
      </c>
      <c r="D122" s="21">
        <v>56.8</v>
      </c>
      <c r="E122" s="4">
        <v>89.04</v>
      </c>
      <c r="F122" s="4">
        <v>5525.1</v>
      </c>
      <c r="G122" s="4">
        <v>6621.579999999999</v>
      </c>
    </row>
    <row r="123" spans="3:7" x14ac:dyDescent="0.3">
      <c r="C123" s="27">
        <v>46050</v>
      </c>
      <c r="D123" s="21">
        <v>49.4</v>
      </c>
      <c r="E123" s="4">
        <v>109.58</v>
      </c>
      <c r="F123" s="4">
        <v>5574.5</v>
      </c>
      <c r="G123" s="4">
        <v>6731.1599999999989</v>
      </c>
    </row>
    <row r="124" spans="3:7" x14ac:dyDescent="0.3">
      <c r="C124" s="27">
        <v>46051</v>
      </c>
      <c r="D124" s="21">
        <v>48.9</v>
      </c>
      <c r="E124" s="4">
        <v>105</v>
      </c>
      <c r="F124" s="4">
        <v>5623.4</v>
      </c>
      <c r="G124" s="4">
        <v>6836.1599999999989</v>
      </c>
    </row>
    <row r="125" spans="3:7" x14ac:dyDescent="0.3">
      <c r="C125" s="27">
        <v>46052</v>
      </c>
      <c r="D125" s="21">
        <v>62.2</v>
      </c>
      <c r="E125" s="4">
        <v>74.58</v>
      </c>
      <c r="F125" s="4">
        <v>5685.5999999999995</v>
      </c>
      <c r="G125" s="4">
        <v>6910.7399999999989</v>
      </c>
    </row>
    <row r="126" spans="3:7" x14ac:dyDescent="0.3">
      <c r="C126" s="27">
        <v>46053</v>
      </c>
      <c r="D126" s="21">
        <v>65.099999999999994</v>
      </c>
      <c r="E126" s="4">
        <v>80.989999999999995</v>
      </c>
      <c r="F126" s="4">
        <v>5750.7</v>
      </c>
      <c r="G126" s="4">
        <v>6991.7299999999987</v>
      </c>
    </row>
    <row r="127" spans="3:7" x14ac:dyDescent="0.3">
      <c r="C127" s="27">
        <v>46054</v>
      </c>
      <c r="D127" s="21">
        <v>56.7</v>
      </c>
      <c r="E127" s="4">
        <v>88.31</v>
      </c>
      <c r="F127" s="4">
        <v>5807.4</v>
      </c>
      <c r="G127" s="4">
        <v>7080.0399999999991</v>
      </c>
    </row>
    <row r="128" spans="3:7" x14ac:dyDescent="0.3">
      <c r="C128" s="27">
        <v>46055</v>
      </c>
      <c r="D128" s="21">
        <v>62.4</v>
      </c>
      <c r="E128" s="4">
        <v>97.88</v>
      </c>
      <c r="F128" s="4">
        <v>5869.7999999999993</v>
      </c>
      <c r="G128" s="4">
        <v>7177.9199999999992</v>
      </c>
    </row>
    <row r="129" spans="3:7" x14ac:dyDescent="0.3">
      <c r="C129" s="27">
        <v>46056</v>
      </c>
      <c r="D129" s="21">
        <v>80.5</v>
      </c>
      <c r="E129" s="4">
        <v>100.6</v>
      </c>
      <c r="F129" s="4">
        <v>5950.2999999999993</v>
      </c>
      <c r="G129" s="4">
        <v>7278.5199999999995</v>
      </c>
    </row>
    <row r="130" spans="3:7" x14ac:dyDescent="0.3">
      <c r="C130" s="27">
        <v>46057</v>
      </c>
      <c r="D130" s="21">
        <v>69.5</v>
      </c>
      <c r="E130" s="4">
        <v>103.01</v>
      </c>
      <c r="F130" s="4">
        <v>6019.7999999999993</v>
      </c>
      <c r="G130" s="4">
        <v>7381.53</v>
      </c>
    </row>
    <row r="131" spans="3:7" x14ac:dyDescent="0.3">
      <c r="C131" s="27">
        <v>46058</v>
      </c>
      <c r="D131" s="21">
        <v>79.3</v>
      </c>
      <c r="E131" s="4">
        <v>94.18</v>
      </c>
      <c r="F131" s="4">
        <v>6099.0999999999995</v>
      </c>
      <c r="G131" s="4">
        <v>7475.71</v>
      </c>
    </row>
    <row r="132" spans="3:7" x14ac:dyDescent="0.3">
      <c r="C132" s="27">
        <v>46059</v>
      </c>
      <c r="D132" s="21">
        <v>85.1</v>
      </c>
      <c r="E132" s="4">
        <v>91.06</v>
      </c>
      <c r="F132" s="4">
        <v>6184.2</v>
      </c>
      <c r="G132" s="4">
        <v>7566.77</v>
      </c>
    </row>
    <row r="133" spans="3:7" x14ac:dyDescent="0.3">
      <c r="C133" s="27">
        <v>46060</v>
      </c>
      <c r="D133" s="21">
        <v>83.5</v>
      </c>
      <c r="E133" s="4">
        <v>103.64</v>
      </c>
      <c r="F133" s="4">
        <v>6267.7</v>
      </c>
      <c r="G133" s="4">
        <v>7670.4100000000008</v>
      </c>
    </row>
    <row r="134" spans="3:7" x14ac:dyDescent="0.3">
      <c r="C134" s="27">
        <v>46061</v>
      </c>
      <c r="D134" s="21">
        <v>85.2</v>
      </c>
      <c r="E134" s="4">
        <v>103.28</v>
      </c>
      <c r="F134" s="4">
        <v>6352.9</v>
      </c>
      <c r="G134" s="4">
        <v>7773.6900000000005</v>
      </c>
    </row>
    <row r="135" spans="3:7" x14ac:dyDescent="0.3">
      <c r="C135" s="27">
        <v>46062</v>
      </c>
      <c r="D135" s="21">
        <v>85.1</v>
      </c>
      <c r="E135" s="4">
        <v>109.35</v>
      </c>
      <c r="F135" s="4">
        <v>6438</v>
      </c>
      <c r="G135" s="4">
        <v>7883.0400000000009</v>
      </c>
    </row>
    <row r="136" spans="3:7" x14ac:dyDescent="0.3">
      <c r="C136" s="27">
        <v>46063</v>
      </c>
      <c r="D136" s="21">
        <v>92.4</v>
      </c>
      <c r="E136" s="4">
        <v>111.99</v>
      </c>
      <c r="F136" s="4">
        <v>6530.4</v>
      </c>
      <c r="G136" s="4">
        <v>7995.0300000000007</v>
      </c>
    </row>
    <row r="137" spans="3:7" x14ac:dyDescent="0.3">
      <c r="C137" s="27">
        <v>46064</v>
      </c>
      <c r="D137" s="21">
        <v>93.1</v>
      </c>
      <c r="E137" s="4">
        <v>106.1</v>
      </c>
      <c r="F137" s="4">
        <v>6623.5</v>
      </c>
      <c r="G137" s="4">
        <v>8101.130000000001</v>
      </c>
    </row>
    <row r="138" spans="3:7" x14ac:dyDescent="0.3">
      <c r="C138" s="27">
        <v>46065</v>
      </c>
      <c r="D138" s="21">
        <v>108.6</v>
      </c>
      <c r="E138" s="4">
        <v>109.53</v>
      </c>
      <c r="F138" s="4">
        <v>6732.1</v>
      </c>
      <c r="G138" s="4">
        <v>8210.6600000000017</v>
      </c>
    </row>
    <row r="139" spans="3:7" x14ac:dyDescent="0.3">
      <c r="C139" s="27">
        <v>46066</v>
      </c>
      <c r="D139" s="21">
        <v>102.9</v>
      </c>
      <c r="E139" s="4">
        <v>112.02</v>
      </c>
      <c r="F139" s="4">
        <v>6835</v>
      </c>
      <c r="G139" s="4">
        <v>8322.6800000000021</v>
      </c>
    </row>
    <row r="140" spans="3:7" x14ac:dyDescent="0.3">
      <c r="C140" s="27">
        <v>46067</v>
      </c>
      <c r="D140" s="21">
        <v>103</v>
      </c>
      <c r="E140" s="4">
        <v>107.14</v>
      </c>
      <c r="F140" s="4">
        <v>6938</v>
      </c>
      <c r="G140" s="4">
        <v>8429.8200000000015</v>
      </c>
    </row>
    <row r="141" spans="3:7" x14ac:dyDescent="0.3">
      <c r="C141" s="27">
        <v>46068</v>
      </c>
      <c r="D141" s="21">
        <v>85.5</v>
      </c>
      <c r="E141" s="4">
        <v>105.57</v>
      </c>
      <c r="F141" s="4">
        <v>7023.5</v>
      </c>
      <c r="G141" s="4">
        <v>8535.3900000000012</v>
      </c>
    </row>
    <row r="142" spans="3:7" x14ac:dyDescent="0.3">
      <c r="C142" s="27">
        <v>46069</v>
      </c>
      <c r="D142" s="21">
        <v>85.4</v>
      </c>
      <c r="E142" s="4">
        <v>106.51</v>
      </c>
      <c r="F142" s="4">
        <v>7108.9</v>
      </c>
      <c r="G142" s="4">
        <v>8641.9000000000015</v>
      </c>
    </row>
    <row r="143" spans="3:7" x14ac:dyDescent="0.3">
      <c r="C143" s="27">
        <v>46070</v>
      </c>
      <c r="D143" s="21">
        <v>94.5</v>
      </c>
      <c r="E143" s="4">
        <v>93.87</v>
      </c>
      <c r="F143" s="4">
        <v>7203.4</v>
      </c>
      <c r="G143" s="4">
        <v>8735.7700000000023</v>
      </c>
    </row>
    <row r="144" spans="3:7" x14ac:dyDescent="0.3">
      <c r="C144" s="27">
        <v>46071</v>
      </c>
      <c r="D144" s="21">
        <v>85.4</v>
      </c>
      <c r="E144" s="4">
        <v>114.95</v>
      </c>
      <c r="F144" s="4">
        <v>7288.7999999999993</v>
      </c>
      <c r="G144" s="4">
        <v>8850.720000000003</v>
      </c>
    </row>
    <row r="145" spans="3:7" x14ac:dyDescent="0.3">
      <c r="C145" s="27">
        <v>46072</v>
      </c>
      <c r="D145" s="21">
        <v>78.599999999999994</v>
      </c>
      <c r="E145" s="4">
        <v>111.68</v>
      </c>
      <c r="F145" s="4">
        <v>7367.4</v>
      </c>
      <c r="G145" s="4">
        <v>8962.4000000000033</v>
      </c>
    </row>
    <row r="146" spans="3:7" x14ac:dyDescent="0.3">
      <c r="C146" s="27">
        <v>46073</v>
      </c>
      <c r="D146" s="21">
        <v>73.5</v>
      </c>
      <c r="E146" s="4">
        <v>84.7</v>
      </c>
      <c r="F146" s="4">
        <v>7440.9</v>
      </c>
      <c r="G146" s="4">
        <v>9047.100000000004</v>
      </c>
    </row>
    <row r="147" spans="3:7" x14ac:dyDescent="0.3">
      <c r="C147" s="27">
        <v>46074</v>
      </c>
      <c r="D147" s="21">
        <v>77.3</v>
      </c>
      <c r="E147" s="4">
        <v>50.65</v>
      </c>
      <c r="F147" s="4">
        <v>7518.2</v>
      </c>
      <c r="G147" s="4">
        <v>9097.7500000000036</v>
      </c>
    </row>
    <row r="148" spans="3:7" x14ac:dyDescent="0.3">
      <c r="C148" s="27">
        <v>46075</v>
      </c>
      <c r="D148" s="21">
        <v>53.3</v>
      </c>
      <c r="E148" s="4">
        <v>50.67</v>
      </c>
      <c r="F148" s="4">
        <v>7571.5</v>
      </c>
      <c r="G148" s="4">
        <v>9148.4200000000037</v>
      </c>
    </row>
    <row r="149" spans="3:7" x14ac:dyDescent="0.3">
      <c r="C149" s="27">
        <v>46076</v>
      </c>
      <c r="D149" s="21">
        <v>67</v>
      </c>
      <c r="E149" s="4">
        <v>69.62</v>
      </c>
      <c r="F149" s="4">
        <v>7638.5</v>
      </c>
      <c r="G149" s="4">
        <v>9218.0400000000045</v>
      </c>
    </row>
    <row r="150" spans="3:7" x14ac:dyDescent="0.3">
      <c r="C150" s="27">
        <v>46077</v>
      </c>
      <c r="D150" s="21">
        <v>89.5</v>
      </c>
      <c r="E150" s="4">
        <v>69.680000000000007</v>
      </c>
      <c r="F150" s="4">
        <v>7728</v>
      </c>
      <c r="G150" s="4">
        <v>9287.7200000000048</v>
      </c>
    </row>
    <row r="151" spans="3:7" x14ac:dyDescent="0.3">
      <c r="C151" s="27">
        <v>46078</v>
      </c>
      <c r="D151" s="21">
        <v>91.9</v>
      </c>
      <c r="E151" s="4">
        <v>77.39</v>
      </c>
      <c r="F151" s="4">
        <v>7819.9</v>
      </c>
      <c r="G151" s="4">
        <v>9365.1100000000042</v>
      </c>
    </row>
    <row r="152" spans="3:7" x14ac:dyDescent="0.3">
      <c r="C152" s="27">
        <v>46079</v>
      </c>
      <c r="D152" s="21">
        <v>87</v>
      </c>
      <c r="E152" s="4">
        <v>74.41</v>
      </c>
      <c r="F152" s="4">
        <v>7906.9</v>
      </c>
      <c r="G152" s="4">
        <v>9439.5200000000041</v>
      </c>
    </row>
    <row r="153" spans="3:7" x14ac:dyDescent="0.3">
      <c r="C153" s="27">
        <v>46080</v>
      </c>
      <c r="D153" s="21">
        <v>84.1</v>
      </c>
      <c r="E153" s="4">
        <v>77.41</v>
      </c>
      <c r="F153" s="4">
        <v>7991</v>
      </c>
      <c r="G153" s="4">
        <v>9516.9300000000039</v>
      </c>
    </row>
    <row r="154" spans="3:7" x14ac:dyDescent="0.3">
      <c r="C154" s="27">
        <v>46081</v>
      </c>
      <c r="D154" s="21">
        <v>87.2</v>
      </c>
      <c r="E154" s="4">
        <v>74.69</v>
      </c>
      <c r="F154" s="4">
        <v>8078.2</v>
      </c>
      <c r="G154" s="4">
        <v>9591.6200000000044</v>
      </c>
    </row>
    <row r="155" spans="3:7" x14ac:dyDescent="0.3">
      <c r="C155" s="27">
        <v>46082</v>
      </c>
      <c r="D155" s="21">
        <v>60.2</v>
      </c>
      <c r="E155" s="4">
        <v>48.36</v>
      </c>
      <c r="F155" s="4">
        <v>8138.4</v>
      </c>
      <c r="G155" s="4">
        <v>9639.980000000005</v>
      </c>
    </row>
    <row r="156" spans="3:7" x14ac:dyDescent="0.3">
      <c r="C156" s="27">
        <v>46083</v>
      </c>
      <c r="D156" s="21">
        <v>58.9</v>
      </c>
      <c r="E156" s="4">
        <v>56.19</v>
      </c>
      <c r="F156" s="4">
        <v>8197.2999999999993</v>
      </c>
      <c r="G156" s="4">
        <v>9696.1700000000055</v>
      </c>
    </row>
    <row r="157" spans="3:7" x14ac:dyDescent="0.3">
      <c r="C157" s="27">
        <v>46084</v>
      </c>
      <c r="D157" s="21">
        <v>70.2</v>
      </c>
      <c r="E157" s="4">
        <v>65.19</v>
      </c>
      <c r="F157" s="4">
        <v>8267.5</v>
      </c>
      <c r="G157" s="4">
        <v>9761.360000000006</v>
      </c>
    </row>
    <row r="158" spans="3:7" x14ac:dyDescent="0.3">
      <c r="C158" s="27">
        <v>46085</v>
      </c>
      <c r="D158" s="21">
        <v>68.900000000000006</v>
      </c>
      <c r="E158" s="4">
        <v>54.56</v>
      </c>
      <c r="F158" s="4">
        <v>8336.4</v>
      </c>
      <c r="G158" s="4">
        <v>9815.9200000000055</v>
      </c>
    </row>
    <row r="159" spans="3:7" x14ac:dyDescent="0.3">
      <c r="C159" s="27">
        <v>46086</v>
      </c>
      <c r="D159" s="21">
        <v>66.900000000000006</v>
      </c>
      <c r="E159" s="4">
        <v>59.62</v>
      </c>
      <c r="F159" s="4">
        <v>8403.2999999999993</v>
      </c>
      <c r="G159" s="4">
        <v>9875.5400000000063</v>
      </c>
    </row>
    <row r="160" spans="3:7" x14ac:dyDescent="0.3">
      <c r="C160" s="27">
        <v>46087</v>
      </c>
      <c r="D160" s="21">
        <v>64.8</v>
      </c>
      <c r="E160" s="4">
        <v>62.93</v>
      </c>
      <c r="F160" s="4">
        <v>8468.0999999999985</v>
      </c>
      <c r="G160" s="4">
        <v>9938.4700000000066</v>
      </c>
    </row>
    <row r="161" spans="3:7" x14ac:dyDescent="0.3">
      <c r="C161" s="27">
        <v>46088</v>
      </c>
      <c r="D161" s="21">
        <v>69.3</v>
      </c>
      <c r="E161" s="4">
        <v>58.34</v>
      </c>
      <c r="F161" s="4">
        <v>8537.3999999999978</v>
      </c>
      <c r="G161" s="4">
        <v>9996.8100000000068</v>
      </c>
    </row>
    <row r="162" spans="3:7" x14ac:dyDescent="0.3">
      <c r="C162" s="27">
        <v>46089</v>
      </c>
      <c r="D162" s="21">
        <v>42.9</v>
      </c>
      <c r="E162" s="4">
        <v>58.37</v>
      </c>
      <c r="F162" s="4">
        <v>8580.2999999999975</v>
      </c>
      <c r="G162" s="4">
        <v>10055.180000000008</v>
      </c>
    </row>
    <row r="163" spans="3:7" x14ac:dyDescent="0.3">
      <c r="C163" s="27">
        <v>46090</v>
      </c>
      <c r="D163" s="21">
        <v>42.9</v>
      </c>
      <c r="E163" s="4">
        <v>49.9</v>
      </c>
      <c r="F163" s="4">
        <v>8623.1999999999971</v>
      </c>
      <c r="G163" s="4">
        <v>10105.080000000007</v>
      </c>
    </row>
    <row r="164" spans="3:7" x14ac:dyDescent="0.3">
      <c r="C164" s="27">
        <v>46091</v>
      </c>
      <c r="D164" s="21">
        <v>56.3</v>
      </c>
      <c r="E164" s="4">
        <v>49.92</v>
      </c>
      <c r="F164" s="4">
        <v>8679.4999999999964</v>
      </c>
      <c r="G164" s="4">
        <v>10155.000000000007</v>
      </c>
    </row>
    <row r="165" spans="3:7" x14ac:dyDescent="0.3">
      <c r="C165" s="27">
        <v>46092</v>
      </c>
      <c r="D165" s="21">
        <v>65</v>
      </c>
      <c r="E165" s="4">
        <v>47.51</v>
      </c>
      <c r="F165" s="4">
        <v>8744.4999999999964</v>
      </c>
      <c r="G165" s="4">
        <v>10202.510000000007</v>
      </c>
    </row>
    <row r="166" spans="3:7" x14ac:dyDescent="0.3">
      <c r="C166" s="27">
        <v>46093</v>
      </c>
      <c r="D166" s="21">
        <v>65.599999999999994</v>
      </c>
      <c r="E166" s="4">
        <v>48.17</v>
      </c>
      <c r="F166" s="4">
        <v>8810.0999999999967</v>
      </c>
      <c r="G166" s="4">
        <v>10250.680000000008</v>
      </c>
    </row>
    <row r="167" spans="3:7" x14ac:dyDescent="0.3">
      <c r="C167" s="27">
        <v>46094</v>
      </c>
      <c r="D167" s="21">
        <v>67.400000000000006</v>
      </c>
      <c r="E167" s="4">
        <v>58.57</v>
      </c>
      <c r="F167" s="4">
        <v>8877.4999999999964</v>
      </c>
      <c r="G167" s="4">
        <v>10309.250000000007</v>
      </c>
    </row>
    <row r="168" spans="3:7" x14ac:dyDescent="0.3">
      <c r="C168" s="27">
        <v>46095</v>
      </c>
      <c r="D168" s="21">
        <v>69</v>
      </c>
      <c r="E168" s="4">
        <v>49.3</v>
      </c>
      <c r="F168" s="4">
        <v>8946.4999999999964</v>
      </c>
      <c r="G168" s="4">
        <v>10358.550000000007</v>
      </c>
    </row>
    <row r="169" spans="3:7" x14ac:dyDescent="0.3">
      <c r="C169" s="27">
        <v>46096</v>
      </c>
      <c r="D169" s="21">
        <v>51.3</v>
      </c>
      <c r="E169" s="4">
        <v>49.66</v>
      </c>
      <c r="F169" s="4">
        <v>8997.7999999999956</v>
      </c>
      <c r="G169" s="4">
        <v>10408.210000000006</v>
      </c>
    </row>
    <row r="170" spans="3:7" x14ac:dyDescent="0.3">
      <c r="C170" s="27">
        <v>46097</v>
      </c>
      <c r="D170" s="21">
        <v>51.2</v>
      </c>
      <c r="E170" s="4">
        <v>57.38</v>
      </c>
      <c r="F170" s="4">
        <v>9048.9999999999964</v>
      </c>
      <c r="G170" s="4">
        <v>10465.590000000006</v>
      </c>
    </row>
    <row r="171" spans="3:7" x14ac:dyDescent="0.3">
      <c r="C171" s="27">
        <v>46098</v>
      </c>
      <c r="D171" s="21">
        <v>70.900000000000006</v>
      </c>
      <c r="E171" s="4">
        <v>45.34</v>
      </c>
      <c r="F171" s="4">
        <v>9119.899999999996</v>
      </c>
      <c r="G171" s="4">
        <v>10510.930000000006</v>
      </c>
    </row>
    <row r="172" spans="3:7" x14ac:dyDescent="0.3">
      <c r="C172" s="27">
        <v>46099</v>
      </c>
      <c r="D172" s="21">
        <v>65.099999999999994</v>
      </c>
      <c r="E172" s="4">
        <v>39.869999999999997</v>
      </c>
      <c r="F172" s="4">
        <v>9184.9999999999964</v>
      </c>
      <c r="G172" s="4">
        <v>10550.800000000007</v>
      </c>
    </row>
    <row r="173" spans="3:7" x14ac:dyDescent="0.3">
      <c r="C173" s="27">
        <v>46100</v>
      </c>
      <c r="D173" s="21">
        <v>60.5</v>
      </c>
      <c r="E173" s="4">
        <v>49.9</v>
      </c>
      <c r="F173" s="4">
        <v>9245.4999999999964</v>
      </c>
      <c r="G173" s="4">
        <v>10600.700000000006</v>
      </c>
    </row>
    <row r="174" spans="3:7" x14ac:dyDescent="0.3">
      <c r="C174" s="27">
        <v>46101</v>
      </c>
      <c r="D174" s="21">
        <v>54.8</v>
      </c>
      <c r="E174" s="4">
        <v>59.07</v>
      </c>
      <c r="F174" s="4">
        <v>9300.2999999999956</v>
      </c>
      <c r="G174" s="4">
        <v>10659.770000000006</v>
      </c>
    </row>
    <row r="175" spans="3:7" x14ac:dyDescent="0.3">
      <c r="C175" s="27">
        <v>46102</v>
      </c>
      <c r="D175" s="21">
        <v>54.8</v>
      </c>
      <c r="E175" s="4">
        <v>53.65</v>
      </c>
      <c r="F175" s="4">
        <v>9355.0999999999949</v>
      </c>
      <c r="G175" s="4">
        <v>10713.420000000006</v>
      </c>
    </row>
    <row r="176" spans="3:7" x14ac:dyDescent="0.3">
      <c r="C176" s="27">
        <v>46103</v>
      </c>
      <c r="D176" s="21">
        <v>38.6</v>
      </c>
      <c r="E176" s="4">
        <v>53.34</v>
      </c>
      <c r="F176" s="4">
        <v>9393.6999999999953</v>
      </c>
      <c r="G176" s="4">
        <v>10766.760000000006</v>
      </c>
    </row>
    <row r="177" spans="3:7" x14ac:dyDescent="0.3">
      <c r="C177" s="27">
        <v>46104</v>
      </c>
      <c r="D177" s="21">
        <v>38.5</v>
      </c>
      <c r="E177" s="4">
        <v>63.52</v>
      </c>
      <c r="F177" s="4">
        <v>9432.1999999999953</v>
      </c>
      <c r="G177" s="4">
        <v>10830.280000000006</v>
      </c>
    </row>
    <row r="178" spans="3:7" x14ac:dyDescent="0.3">
      <c r="C178" s="27">
        <v>46105</v>
      </c>
      <c r="D178" s="21">
        <v>50.3</v>
      </c>
      <c r="E178" s="4">
        <v>60.17</v>
      </c>
      <c r="F178" s="4">
        <v>9482.4999999999945</v>
      </c>
      <c r="G178" s="4">
        <v>10890.450000000006</v>
      </c>
    </row>
    <row r="179" spans="3:7" x14ac:dyDescent="0.3">
      <c r="C179" s="27">
        <v>46106</v>
      </c>
      <c r="D179" s="21">
        <v>44.6</v>
      </c>
      <c r="E179" s="4">
        <v>65.8</v>
      </c>
      <c r="F179" s="4">
        <v>9527.0999999999949</v>
      </c>
      <c r="G179" s="4">
        <v>10956.250000000005</v>
      </c>
    </row>
    <row r="180" spans="3:7" x14ac:dyDescent="0.3">
      <c r="C180" s="27">
        <v>46107</v>
      </c>
      <c r="D180" s="21">
        <v>43.5</v>
      </c>
      <c r="E180" s="4">
        <v>52.27</v>
      </c>
      <c r="F180" s="4">
        <v>9570.5999999999949</v>
      </c>
      <c r="G180" s="4">
        <v>11008.520000000006</v>
      </c>
    </row>
    <row r="181" spans="3:7" x14ac:dyDescent="0.3">
      <c r="C181" s="27">
        <v>46108</v>
      </c>
      <c r="D181" s="21">
        <v>44.4</v>
      </c>
      <c r="E181" s="4">
        <v>45.82</v>
      </c>
      <c r="F181" s="4">
        <v>9614.9999999999945</v>
      </c>
      <c r="G181" s="4">
        <v>11054.340000000006</v>
      </c>
    </row>
    <row r="182" spans="3:7" x14ac:dyDescent="0.3">
      <c r="C182" s="27">
        <v>46109</v>
      </c>
      <c r="D182" s="21">
        <v>42.3</v>
      </c>
      <c r="E182" s="4">
        <v>45.37</v>
      </c>
      <c r="F182" s="4">
        <v>9657.2999999999938</v>
      </c>
      <c r="G182" s="4">
        <v>11099.710000000006</v>
      </c>
    </row>
    <row r="183" spans="3:7" x14ac:dyDescent="0.3">
      <c r="C183" s="27">
        <v>46110</v>
      </c>
      <c r="D183" s="21">
        <v>36.700000000000003</v>
      </c>
      <c r="E183" s="4">
        <v>44.85</v>
      </c>
      <c r="F183" s="4">
        <v>9693.9999999999945</v>
      </c>
      <c r="G183" s="4">
        <v>11144.560000000007</v>
      </c>
    </row>
    <row r="184" spans="3:7" x14ac:dyDescent="0.3">
      <c r="C184" s="27">
        <v>46111</v>
      </c>
      <c r="D184" s="21">
        <v>36.799999999999997</v>
      </c>
      <c r="E184" s="4">
        <v>49.25</v>
      </c>
      <c r="F184" s="4">
        <v>9730.7999999999938</v>
      </c>
      <c r="G184" s="4">
        <v>11193.810000000007</v>
      </c>
    </row>
    <row r="185" spans="3:7" x14ac:dyDescent="0.3">
      <c r="C185" s="27">
        <v>46112</v>
      </c>
      <c r="D185" s="21">
        <v>37.200000000000003</v>
      </c>
      <c r="E185" s="4">
        <v>44.4</v>
      </c>
      <c r="F185" s="4">
        <v>9767.9999999999945</v>
      </c>
      <c r="G185" s="4">
        <v>11238.210000000006</v>
      </c>
    </row>
    <row r="186" spans="3:7" x14ac:dyDescent="0.3">
      <c r="C186" s="27"/>
      <c r="D186" s="4"/>
      <c r="E186" s="4"/>
      <c r="F186" s="4"/>
      <c r="G186" s="4"/>
    </row>
  </sheetData>
  <mergeCells count="2">
    <mergeCell ref="D2:E2"/>
    <mergeCell ref="F2:G2"/>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15AC3-7DEF-49CE-886B-BE2A4016664B}">
  <dimension ref="A1:I186"/>
  <sheetViews>
    <sheetView tabSelected="1" workbookViewId="0"/>
  </sheetViews>
  <sheetFormatPr defaultColWidth="8.8984375" defaultRowHeight="13" x14ac:dyDescent="0.3"/>
  <cols>
    <col min="1" max="3" width="8.8984375" style="25"/>
    <col min="4" max="4" width="12.59765625" style="25" bestFit="1" customWidth="1"/>
    <col min="5" max="8" width="8.8984375" style="25"/>
    <col min="9" max="9" width="30.8984375" style="25" bestFit="1" customWidth="1"/>
    <col min="10" max="16384" width="8.8984375" style="25"/>
  </cols>
  <sheetData>
    <row r="1" spans="1:9" x14ac:dyDescent="0.3">
      <c r="A1" s="69" t="str">
        <f>HYPERLINK("#'Contents'!A1","Content Page")</f>
        <v>Content Page</v>
      </c>
    </row>
    <row r="2" spans="1:9" x14ac:dyDescent="0.3">
      <c r="B2" s="136" t="s">
        <v>28</v>
      </c>
      <c r="C2" s="136"/>
      <c r="D2" s="136" t="s">
        <v>296</v>
      </c>
      <c r="E2" s="136"/>
    </row>
    <row r="3" spans="1:9" x14ac:dyDescent="0.3">
      <c r="A3" s="31" t="s">
        <v>6</v>
      </c>
      <c r="B3" s="7" t="s">
        <v>1</v>
      </c>
      <c r="C3" s="7" t="s">
        <v>5</v>
      </c>
      <c r="D3" s="7" t="s">
        <v>210</v>
      </c>
      <c r="E3" s="7" t="s">
        <v>211</v>
      </c>
    </row>
    <row r="4" spans="1:9" x14ac:dyDescent="0.3">
      <c r="A4" s="32">
        <v>45931.25</v>
      </c>
      <c r="B4" s="33">
        <v>0</v>
      </c>
      <c r="C4" s="33">
        <v>0</v>
      </c>
      <c r="D4" s="33">
        <v>0</v>
      </c>
      <c r="E4" s="26">
        <v>0</v>
      </c>
    </row>
    <row r="5" spans="1:9" x14ac:dyDescent="0.3">
      <c r="A5" s="32">
        <v>45932</v>
      </c>
      <c r="B5" s="33">
        <v>0</v>
      </c>
      <c r="C5" s="33">
        <v>0.11</v>
      </c>
      <c r="D5" s="33">
        <v>0</v>
      </c>
      <c r="E5" s="26">
        <v>0.11</v>
      </c>
      <c r="I5" s="25" t="s">
        <v>159</v>
      </c>
    </row>
    <row r="6" spans="1:9" x14ac:dyDescent="0.3">
      <c r="A6" s="32">
        <v>45933</v>
      </c>
      <c r="B6" s="33">
        <v>0</v>
      </c>
      <c r="C6" s="33">
        <v>0</v>
      </c>
      <c r="D6" s="33">
        <v>0</v>
      </c>
      <c r="E6" s="26">
        <v>0.11</v>
      </c>
    </row>
    <row r="7" spans="1:9" x14ac:dyDescent="0.3">
      <c r="A7" s="32">
        <v>45934</v>
      </c>
      <c r="B7" s="33">
        <v>0</v>
      </c>
      <c r="C7" s="33">
        <v>0</v>
      </c>
      <c r="D7" s="33">
        <v>0</v>
      </c>
      <c r="E7" s="26">
        <v>0.11</v>
      </c>
    </row>
    <row r="8" spans="1:9" x14ac:dyDescent="0.3">
      <c r="A8" s="32">
        <v>45935</v>
      </c>
      <c r="B8" s="33">
        <v>0</v>
      </c>
      <c r="C8" s="33">
        <v>0</v>
      </c>
      <c r="D8" s="33">
        <v>0</v>
      </c>
      <c r="E8" s="26">
        <v>0.11</v>
      </c>
    </row>
    <row r="9" spans="1:9" x14ac:dyDescent="0.3">
      <c r="A9" s="32">
        <v>45936</v>
      </c>
      <c r="B9" s="33">
        <v>0</v>
      </c>
      <c r="C9" s="33">
        <v>0</v>
      </c>
      <c r="D9" s="33">
        <v>0</v>
      </c>
      <c r="E9" s="26">
        <v>0.11</v>
      </c>
    </row>
    <row r="10" spans="1:9" x14ac:dyDescent="0.3">
      <c r="A10" s="32">
        <v>45937</v>
      </c>
      <c r="B10" s="33">
        <v>0</v>
      </c>
      <c r="C10" s="33">
        <v>0</v>
      </c>
      <c r="D10" s="33">
        <v>0</v>
      </c>
      <c r="E10" s="26">
        <v>0.11</v>
      </c>
    </row>
    <row r="11" spans="1:9" x14ac:dyDescent="0.3">
      <c r="A11" s="32">
        <v>45938</v>
      </c>
      <c r="B11" s="33">
        <v>0.1</v>
      </c>
      <c r="C11" s="33">
        <v>0</v>
      </c>
      <c r="D11" s="33">
        <v>0.1</v>
      </c>
      <c r="E11" s="26">
        <v>0.11</v>
      </c>
    </row>
    <row r="12" spans="1:9" x14ac:dyDescent="0.3">
      <c r="A12" s="32">
        <v>45939</v>
      </c>
      <c r="B12" s="33">
        <v>0</v>
      </c>
      <c r="C12" s="33">
        <v>0</v>
      </c>
      <c r="D12" s="33">
        <v>0.1</v>
      </c>
      <c r="E12" s="26">
        <v>0.11</v>
      </c>
    </row>
    <row r="13" spans="1:9" x14ac:dyDescent="0.3">
      <c r="A13" s="32">
        <v>45940</v>
      </c>
      <c r="B13" s="33">
        <v>0</v>
      </c>
      <c r="C13" s="33">
        <v>0</v>
      </c>
      <c r="D13" s="33">
        <v>0.1</v>
      </c>
      <c r="E13" s="26">
        <v>0.11</v>
      </c>
    </row>
    <row r="14" spans="1:9" x14ac:dyDescent="0.3">
      <c r="A14" s="32">
        <v>45941</v>
      </c>
      <c r="B14" s="33">
        <v>0</v>
      </c>
      <c r="C14" s="33">
        <v>0</v>
      </c>
      <c r="D14" s="33">
        <v>0.1</v>
      </c>
      <c r="E14" s="26">
        <v>0.11</v>
      </c>
    </row>
    <row r="15" spans="1:9" x14ac:dyDescent="0.3">
      <c r="A15" s="32">
        <v>45942</v>
      </c>
      <c r="B15" s="33">
        <v>0</v>
      </c>
      <c r="C15" s="33">
        <v>0</v>
      </c>
      <c r="D15" s="33">
        <v>0.1</v>
      </c>
      <c r="E15" s="26">
        <v>0.11</v>
      </c>
    </row>
    <row r="16" spans="1:9" x14ac:dyDescent="0.3">
      <c r="A16" s="32">
        <v>45943</v>
      </c>
      <c r="B16" s="33">
        <v>0.3</v>
      </c>
      <c r="C16" s="33">
        <v>0</v>
      </c>
      <c r="D16" s="33">
        <v>0.4</v>
      </c>
      <c r="E16" s="26">
        <v>0.11</v>
      </c>
    </row>
    <row r="17" spans="1:9" x14ac:dyDescent="0.3">
      <c r="A17" s="32">
        <v>45944</v>
      </c>
      <c r="B17" s="33">
        <v>0</v>
      </c>
      <c r="C17" s="33">
        <v>0</v>
      </c>
      <c r="D17" s="33">
        <v>0.4</v>
      </c>
      <c r="E17" s="26">
        <v>0.11</v>
      </c>
    </row>
    <row r="18" spans="1:9" x14ac:dyDescent="0.3">
      <c r="A18" s="32">
        <v>45945</v>
      </c>
      <c r="B18" s="33">
        <v>0</v>
      </c>
      <c r="C18" s="33">
        <v>0</v>
      </c>
      <c r="D18" s="33">
        <v>0.4</v>
      </c>
      <c r="E18" s="26">
        <v>0.11</v>
      </c>
    </row>
    <row r="19" spans="1:9" x14ac:dyDescent="0.3">
      <c r="A19" s="32">
        <v>45946</v>
      </c>
      <c r="B19" s="33">
        <v>0</v>
      </c>
      <c r="C19" s="33">
        <v>0</v>
      </c>
      <c r="D19" s="33">
        <v>0.4</v>
      </c>
      <c r="E19" s="26">
        <v>0.11</v>
      </c>
    </row>
    <row r="20" spans="1:9" x14ac:dyDescent="0.3">
      <c r="A20" s="32">
        <v>45947</v>
      </c>
      <c r="B20" s="33">
        <v>0</v>
      </c>
      <c r="C20" s="33">
        <v>0</v>
      </c>
      <c r="D20" s="33">
        <v>0.4</v>
      </c>
      <c r="E20" s="26">
        <v>0.11</v>
      </c>
    </row>
    <row r="21" spans="1:9" x14ac:dyDescent="0.3">
      <c r="A21" s="32">
        <v>45948</v>
      </c>
      <c r="B21" s="33">
        <v>0</v>
      </c>
      <c r="C21" s="33">
        <v>0.18</v>
      </c>
      <c r="D21" s="33">
        <v>0.4</v>
      </c>
      <c r="E21" s="26">
        <v>0.28999999999999998</v>
      </c>
    </row>
    <row r="22" spans="1:9" x14ac:dyDescent="0.3">
      <c r="A22" s="32">
        <v>45949</v>
      </c>
      <c r="B22" s="33">
        <v>0</v>
      </c>
      <c r="C22" s="33">
        <v>0.18</v>
      </c>
      <c r="D22" s="33">
        <v>0.4</v>
      </c>
      <c r="E22" s="26">
        <v>0.47</v>
      </c>
      <c r="I22" s="25" t="s">
        <v>160</v>
      </c>
    </row>
    <row r="23" spans="1:9" x14ac:dyDescent="0.3">
      <c r="A23" s="32">
        <v>45950</v>
      </c>
      <c r="B23" s="33">
        <v>0.1</v>
      </c>
      <c r="C23" s="33">
        <v>0.18</v>
      </c>
      <c r="D23" s="33">
        <v>0.5</v>
      </c>
      <c r="E23" s="26">
        <v>0.64999999999999991</v>
      </c>
    </row>
    <row r="24" spans="1:9" x14ac:dyDescent="0.3">
      <c r="A24" s="32">
        <v>45951</v>
      </c>
      <c r="B24" s="33">
        <v>0</v>
      </c>
      <c r="C24" s="33">
        <v>0.18</v>
      </c>
      <c r="D24" s="33">
        <v>0.5</v>
      </c>
      <c r="E24" s="26">
        <v>0.82999999999999985</v>
      </c>
    </row>
    <row r="25" spans="1:9" x14ac:dyDescent="0.3">
      <c r="A25" s="32">
        <v>45952</v>
      </c>
      <c r="B25" s="33">
        <v>0</v>
      </c>
      <c r="C25" s="33">
        <v>0.17</v>
      </c>
      <c r="D25" s="33">
        <v>0.5</v>
      </c>
      <c r="E25" s="26">
        <v>0.99999999999999989</v>
      </c>
    </row>
    <row r="26" spans="1:9" x14ac:dyDescent="0.3">
      <c r="A26" s="32">
        <v>45953</v>
      </c>
      <c r="B26" s="33">
        <v>0</v>
      </c>
      <c r="C26" s="33">
        <v>0.18</v>
      </c>
      <c r="D26" s="33">
        <v>0.5</v>
      </c>
      <c r="E26" s="26">
        <v>1.18</v>
      </c>
    </row>
    <row r="27" spans="1:9" x14ac:dyDescent="0.3">
      <c r="A27" s="32">
        <v>45954</v>
      </c>
      <c r="B27" s="33">
        <v>0.8</v>
      </c>
      <c r="C27" s="33">
        <v>0.16</v>
      </c>
      <c r="D27" s="33">
        <v>1.3</v>
      </c>
      <c r="E27" s="26">
        <v>1.3399999999999999</v>
      </c>
    </row>
    <row r="28" spans="1:9" x14ac:dyDescent="0.3">
      <c r="A28" s="32">
        <v>45955</v>
      </c>
      <c r="B28" s="33">
        <v>0</v>
      </c>
      <c r="C28" s="33">
        <v>0.19</v>
      </c>
      <c r="D28" s="33">
        <v>1.3</v>
      </c>
      <c r="E28" s="26">
        <v>1.5299999999999998</v>
      </c>
    </row>
    <row r="29" spans="1:9" x14ac:dyDescent="0.3">
      <c r="A29" s="32">
        <v>45956</v>
      </c>
      <c r="B29" s="33">
        <v>0.7</v>
      </c>
      <c r="C29" s="33">
        <v>0.18</v>
      </c>
      <c r="D29" s="33">
        <v>2</v>
      </c>
      <c r="E29" s="26">
        <v>1.7099999999999997</v>
      </c>
    </row>
    <row r="30" spans="1:9" x14ac:dyDescent="0.3">
      <c r="A30" s="32">
        <v>45957</v>
      </c>
      <c r="B30" s="33">
        <v>0.6</v>
      </c>
      <c r="C30" s="33">
        <v>0.18</v>
      </c>
      <c r="D30" s="33">
        <v>2.6</v>
      </c>
      <c r="E30" s="26">
        <v>1.8899999999999997</v>
      </c>
    </row>
    <row r="31" spans="1:9" x14ac:dyDescent="0.3">
      <c r="A31" s="32">
        <v>45958</v>
      </c>
      <c r="B31" s="33">
        <v>0.9</v>
      </c>
      <c r="C31" s="33">
        <v>0.18</v>
      </c>
      <c r="D31" s="33">
        <v>3.5</v>
      </c>
      <c r="E31" s="26">
        <v>2.0699999999999998</v>
      </c>
    </row>
    <row r="32" spans="1:9" x14ac:dyDescent="0.3">
      <c r="A32" s="32">
        <v>45959</v>
      </c>
      <c r="B32" s="33">
        <v>0.3</v>
      </c>
      <c r="C32" s="33">
        <v>0.18</v>
      </c>
      <c r="D32" s="33">
        <v>3.8</v>
      </c>
      <c r="E32" s="26">
        <v>2.25</v>
      </c>
    </row>
    <row r="33" spans="1:5" x14ac:dyDescent="0.3">
      <c r="A33" s="32">
        <v>45960</v>
      </c>
      <c r="B33" s="33">
        <v>0</v>
      </c>
      <c r="C33" s="33">
        <v>0.18</v>
      </c>
      <c r="D33" s="33">
        <v>3.8</v>
      </c>
      <c r="E33" s="26">
        <v>2.4300000000000002</v>
      </c>
    </row>
    <row r="34" spans="1:5" x14ac:dyDescent="0.3">
      <c r="A34" s="32">
        <v>45961</v>
      </c>
      <c r="B34" s="33">
        <v>0</v>
      </c>
      <c r="C34" s="33">
        <v>0.18</v>
      </c>
      <c r="D34" s="33">
        <v>3.8</v>
      </c>
      <c r="E34" s="26">
        <v>2.6100000000000003</v>
      </c>
    </row>
    <row r="35" spans="1:5" x14ac:dyDescent="0.3">
      <c r="A35" s="32">
        <v>45962</v>
      </c>
      <c r="B35" s="33">
        <v>1.4</v>
      </c>
      <c r="C35" s="33">
        <v>0.17</v>
      </c>
      <c r="D35" s="33">
        <v>5.1999999999999993</v>
      </c>
      <c r="E35" s="26">
        <v>2.7800000000000002</v>
      </c>
    </row>
    <row r="36" spans="1:5" x14ac:dyDescent="0.3">
      <c r="A36" s="32">
        <v>45963</v>
      </c>
      <c r="B36" s="33">
        <v>0</v>
      </c>
      <c r="C36" s="33">
        <v>0.17</v>
      </c>
      <c r="D36" s="33">
        <v>5.1999999999999993</v>
      </c>
      <c r="E36" s="26">
        <v>2.95</v>
      </c>
    </row>
    <row r="37" spans="1:5" x14ac:dyDescent="0.3">
      <c r="A37" s="32">
        <v>45964</v>
      </c>
      <c r="B37" s="33">
        <v>1</v>
      </c>
      <c r="C37" s="33">
        <v>0.2</v>
      </c>
      <c r="D37" s="33">
        <v>6.1999999999999993</v>
      </c>
      <c r="E37" s="26">
        <v>3.1500000000000004</v>
      </c>
    </row>
    <row r="38" spans="1:5" x14ac:dyDescent="0.3">
      <c r="A38" s="32">
        <v>45965</v>
      </c>
      <c r="B38" s="33">
        <v>0</v>
      </c>
      <c r="C38" s="33">
        <v>0.2</v>
      </c>
      <c r="D38" s="33">
        <v>6.1999999999999993</v>
      </c>
      <c r="E38" s="26">
        <v>3.3500000000000005</v>
      </c>
    </row>
    <row r="39" spans="1:5" x14ac:dyDescent="0.3">
      <c r="A39" s="32">
        <v>45966</v>
      </c>
      <c r="B39" s="33">
        <v>0.7</v>
      </c>
      <c r="C39" s="33">
        <v>0.2</v>
      </c>
      <c r="D39" s="33">
        <v>6.8999999999999995</v>
      </c>
      <c r="E39" s="26">
        <v>3.5500000000000007</v>
      </c>
    </row>
    <row r="40" spans="1:5" x14ac:dyDescent="0.3">
      <c r="A40" s="32">
        <v>45967</v>
      </c>
      <c r="B40" s="33">
        <v>0</v>
      </c>
      <c r="C40" s="33">
        <v>0.19</v>
      </c>
      <c r="D40" s="33">
        <v>6.8999999999999995</v>
      </c>
      <c r="E40" s="26">
        <v>3.7400000000000007</v>
      </c>
    </row>
    <row r="41" spans="1:5" x14ac:dyDescent="0.3">
      <c r="A41" s="32">
        <v>45968</v>
      </c>
      <c r="B41" s="33">
        <v>1.1000000000000001</v>
      </c>
      <c r="C41" s="33">
        <v>0.19</v>
      </c>
      <c r="D41" s="33">
        <v>8</v>
      </c>
      <c r="E41" s="26">
        <v>3.9300000000000006</v>
      </c>
    </row>
    <row r="42" spans="1:5" x14ac:dyDescent="0.3">
      <c r="A42" s="32">
        <v>45969</v>
      </c>
      <c r="B42" s="33">
        <v>0</v>
      </c>
      <c r="C42" s="33">
        <v>0.19</v>
      </c>
      <c r="D42" s="33">
        <v>8</v>
      </c>
      <c r="E42" s="26">
        <v>4.120000000000001</v>
      </c>
    </row>
    <row r="43" spans="1:5" x14ac:dyDescent="0.3">
      <c r="A43" s="32">
        <v>45970</v>
      </c>
      <c r="B43" s="33">
        <v>2.5</v>
      </c>
      <c r="C43" s="33">
        <v>0.19</v>
      </c>
      <c r="D43" s="33">
        <v>10.5</v>
      </c>
      <c r="E43" s="26">
        <v>4.3100000000000014</v>
      </c>
    </row>
    <row r="44" spans="1:5" x14ac:dyDescent="0.3">
      <c r="A44" s="32">
        <v>45971</v>
      </c>
      <c r="B44" s="33">
        <v>2.1</v>
      </c>
      <c r="C44" s="33">
        <v>0.18</v>
      </c>
      <c r="D44" s="33">
        <v>12.6</v>
      </c>
      <c r="E44" s="26">
        <v>4.4900000000000011</v>
      </c>
    </row>
    <row r="45" spans="1:5" x14ac:dyDescent="0.3">
      <c r="A45" s="32">
        <v>45972</v>
      </c>
      <c r="B45" s="33">
        <v>2.4</v>
      </c>
      <c r="C45" s="33">
        <v>0.18</v>
      </c>
      <c r="D45" s="33">
        <v>15</v>
      </c>
      <c r="E45" s="26">
        <v>4.6700000000000008</v>
      </c>
    </row>
    <row r="46" spans="1:5" x14ac:dyDescent="0.3">
      <c r="A46" s="32">
        <v>45973</v>
      </c>
      <c r="B46" s="33">
        <v>6.7</v>
      </c>
      <c r="C46" s="33">
        <v>0</v>
      </c>
      <c r="D46" s="33">
        <v>21.7</v>
      </c>
      <c r="E46" s="26">
        <v>4.6700000000000008</v>
      </c>
    </row>
    <row r="47" spans="1:5" x14ac:dyDescent="0.3">
      <c r="A47" s="32">
        <v>45974</v>
      </c>
      <c r="B47" s="33">
        <v>7.5</v>
      </c>
      <c r="C47" s="33">
        <v>0.17</v>
      </c>
      <c r="D47" s="33">
        <v>29.2</v>
      </c>
      <c r="E47" s="26">
        <v>4.8400000000000007</v>
      </c>
    </row>
    <row r="48" spans="1:5" x14ac:dyDescent="0.3">
      <c r="A48" s="32">
        <v>45975</v>
      </c>
      <c r="B48" s="33">
        <v>4.5</v>
      </c>
      <c r="C48" s="33">
        <v>0.18</v>
      </c>
      <c r="D48" s="33">
        <v>33.700000000000003</v>
      </c>
      <c r="E48" s="26">
        <v>5.0200000000000005</v>
      </c>
    </row>
    <row r="49" spans="1:5" x14ac:dyDescent="0.3">
      <c r="A49" s="32">
        <v>45976</v>
      </c>
      <c r="B49" s="33">
        <v>4.5999999999999996</v>
      </c>
      <c r="C49" s="33">
        <v>0.18</v>
      </c>
      <c r="D49" s="33">
        <v>38.300000000000004</v>
      </c>
      <c r="E49" s="26">
        <v>5.2</v>
      </c>
    </row>
    <row r="50" spans="1:5" x14ac:dyDescent="0.3">
      <c r="A50" s="32">
        <v>45977</v>
      </c>
      <c r="B50" s="33">
        <v>0</v>
      </c>
      <c r="C50" s="33">
        <v>0.18</v>
      </c>
      <c r="D50" s="33">
        <v>38.300000000000004</v>
      </c>
      <c r="E50" s="26">
        <v>5.38</v>
      </c>
    </row>
    <row r="51" spans="1:5" x14ac:dyDescent="0.3">
      <c r="A51" s="32">
        <v>45978</v>
      </c>
      <c r="B51" s="33">
        <v>1.1000000000000001</v>
      </c>
      <c r="C51" s="33">
        <v>0.18</v>
      </c>
      <c r="D51" s="33">
        <v>39.400000000000006</v>
      </c>
      <c r="E51" s="26">
        <v>5.56</v>
      </c>
    </row>
    <row r="52" spans="1:5" x14ac:dyDescent="0.3">
      <c r="A52" s="32">
        <v>45979</v>
      </c>
      <c r="B52" s="33">
        <v>0.1</v>
      </c>
      <c r="C52" s="33">
        <v>0.17</v>
      </c>
      <c r="D52" s="33">
        <v>39.500000000000007</v>
      </c>
      <c r="E52" s="26">
        <v>5.7299999999999995</v>
      </c>
    </row>
    <row r="53" spans="1:5" x14ac:dyDescent="0.3">
      <c r="A53" s="32">
        <v>45980</v>
      </c>
      <c r="B53" s="33">
        <v>1.4</v>
      </c>
      <c r="C53" s="33">
        <v>0.17</v>
      </c>
      <c r="D53" s="33">
        <v>40.900000000000006</v>
      </c>
      <c r="E53" s="26">
        <v>5.8999999999999995</v>
      </c>
    </row>
    <row r="54" spans="1:5" x14ac:dyDescent="0.3">
      <c r="A54" s="32">
        <v>45981</v>
      </c>
      <c r="B54" s="33">
        <v>0.9</v>
      </c>
      <c r="C54" s="33">
        <v>2.64</v>
      </c>
      <c r="D54" s="33">
        <v>41.800000000000004</v>
      </c>
      <c r="E54" s="26">
        <v>8.5399999999999991</v>
      </c>
    </row>
    <row r="55" spans="1:5" x14ac:dyDescent="0.3">
      <c r="A55" s="32">
        <v>45982</v>
      </c>
      <c r="B55" s="33">
        <v>0.6</v>
      </c>
      <c r="C55" s="33">
        <v>0.17</v>
      </c>
      <c r="D55" s="33">
        <v>42.400000000000006</v>
      </c>
      <c r="E55" s="26">
        <v>8.7099999999999991</v>
      </c>
    </row>
    <row r="56" spans="1:5" x14ac:dyDescent="0.3">
      <c r="A56" s="32">
        <v>45983</v>
      </c>
      <c r="B56" s="33">
        <v>0.2</v>
      </c>
      <c r="C56" s="33">
        <v>0.17</v>
      </c>
      <c r="D56" s="33">
        <v>42.600000000000009</v>
      </c>
      <c r="E56" s="26">
        <v>8.879999999999999</v>
      </c>
    </row>
    <row r="57" spans="1:5" x14ac:dyDescent="0.3">
      <c r="A57" s="32">
        <v>45984</v>
      </c>
      <c r="B57" s="33">
        <v>0</v>
      </c>
      <c r="C57" s="33">
        <v>0.18</v>
      </c>
      <c r="D57" s="33">
        <v>42.600000000000009</v>
      </c>
      <c r="E57" s="26">
        <v>9.0599999999999987</v>
      </c>
    </row>
    <row r="58" spans="1:5" x14ac:dyDescent="0.3">
      <c r="A58" s="32">
        <v>45985</v>
      </c>
      <c r="B58" s="33">
        <v>0</v>
      </c>
      <c r="C58" s="33">
        <v>0.18</v>
      </c>
      <c r="D58" s="33">
        <v>42.600000000000009</v>
      </c>
      <c r="E58" s="26">
        <v>9.2399999999999984</v>
      </c>
    </row>
    <row r="59" spans="1:5" x14ac:dyDescent="0.3">
      <c r="A59" s="32">
        <v>45986</v>
      </c>
      <c r="B59" s="33">
        <v>0</v>
      </c>
      <c r="C59" s="33">
        <v>0.17</v>
      </c>
      <c r="D59" s="33">
        <v>42.600000000000009</v>
      </c>
      <c r="E59" s="26">
        <v>9.4099999999999984</v>
      </c>
    </row>
    <row r="60" spans="1:5" x14ac:dyDescent="0.3">
      <c r="A60" s="32">
        <v>45987</v>
      </c>
      <c r="B60" s="33">
        <v>0.2</v>
      </c>
      <c r="C60" s="33">
        <v>0.17</v>
      </c>
      <c r="D60" s="33">
        <v>42.800000000000011</v>
      </c>
      <c r="E60" s="26">
        <v>9.5799999999999983</v>
      </c>
    </row>
    <row r="61" spans="1:5" x14ac:dyDescent="0.3">
      <c r="A61" s="32">
        <v>45988</v>
      </c>
      <c r="B61" s="33">
        <v>0</v>
      </c>
      <c r="C61" s="33">
        <v>0.17</v>
      </c>
      <c r="D61" s="33">
        <v>42.800000000000011</v>
      </c>
      <c r="E61" s="26">
        <v>9.7499999999999982</v>
      </c>
    </row>
    <row r="62" spans="1:5" x14ac:dyDescent="0.3">
      <c r="A62" s="32">
        <v>45989</v>
      </c>
      <c r="B62" s="33">
        <v>0.9</v>
      </c>
      <c r="C62" s="33">
        <v>0.17</v>
      </c>
      <c r="D62" s="33">
        <v>43.70000000000001</v>
      </c>
      <c r="E62" s="26">
        <v>9.9199999999999982</v>
      </c>
    </row>
    <row r="63" spans="1:5" x14ac:dyDescent="0.3">
      <c r="A63" s="32">
        <v>45990</v>
      </c>
      <c r="B63" s="33">
        <v>0</v>
      </c>
      <c r="C63" s="33">
        <v>0.17</v>
      </c>
      <c r="D63" s="33">
        <v>43.70000000000001</v>
      </c>
      <c r="E63" s="26">
        <v>10.089999999999998</v>
      </c>
    </row>
    <row r="64" spans="1:5" x14ac:dyDescent="0.3">
      <c r="A64" s="32">
        <v>45991</v>
      </c>
      <c r="B64" s="33">
        <v>0.3</v>
      </c>
      <c r="C64" s="33">
        <v>0.17</v>
      </c>
      <c r="D64" s="33">
        <v>44.000000000000007</v>
      </c>
      <c r="E64" s="26">
        <v>10.259999999999998</v>
      </c>
    </row>
    <row r="65" spans="1:5" x14ac:dyDescent="0.3">
      <c r="A65" s="32">
        <v>45992</v>
      </c>
      <c r="B65" s="33">
        <v>0.2</v>
      </c>
      <c r="C65" s="33">
        <v>0.17</v>
      </c>
      <c r="D65" s="33">
        <v>44.20000000000001</v>
      </c>
      <c r="E65" s="26">
        <v>10.429999999999998</v>
      </c>
    </row>
    <row r="66" spans="1:5" x14ac:dyDescent="0.3">
      <c r="A66" s="32">
        <v>45993</v>
      </c>
      <c r="B66" s="33">
        <v>0</v>
      </c>
      <c r="C66" s="33">
        <v>0.17</v>
      </c>
      <c r="D66" s="33">
        <v>44.20000000000001</v>
      </c>
      <c r="E66" s="26">
        <v>10.599999999999998</v>
      </c>
    </row>
    <row r="67" spans="1:5" x14ac:dyDescent="0.3">
      <c r="A67" s="32">
        <v>45994</v>
      </c>
      <c r="B67" s="33">
        <v>2.8</v>
      </c>
      <c r="C67" s="33">
        <v>0.17</v>
      </c>
      <c r="D67" s="33">
        <v>47.000000000000007</v>
      </c>
      <c r="E67" s="26">
        <v>10.769999999999998</v>
      </c>
    </row>
    <row r="68" spans="1:5" x14ac:dyDescent="0.3">
      <c r="A68" s="32">
        <v>45995</v>
      </c>
      <c r="B68" s="33">
        <v>0.8</v>
      </c>
      <c r="C68" s="33">
        <v>0.17</v>
      </c>
      <c r="D68" s="33">
        <v>47.800000000000004</v>
      </c>
      <c r="E68" s="26">
        <v>10.939999999999998</v>
      </c>
    </row>
    <row r="69" spans="1:5" x14ac:dyDescent="0.3">
      <c r="A69" s="32">
        <v>45996</v>
      </c>
      <c r="B69" s="33">
        <v>1</v>
      </c>
      <c r="C69" s="33">
        <v>0.17</v>
      </c>
      <c r="D69" s="33">
        <v>48.800000000000004</v>
      </c>
      <c r="E69" s="26">
        <v>11.109999999999998</v>
      </c>
    </row>
    <row r="70" spans="1:5" x14ac:dyDescent="0.3">
      <c r="A70" s="32">
        <v>45997</v>
      </c>
      <c r="B70" s="33">
        <v>1.1000000000000001</v>
      </c>
      <c r="C70" s="33">
        <v>0.18</v>
      </c>
      <c r="D70" s="33">
        <v>49.900000000000006</v>
      </c>
      <c r="E70" s="26">
        <v>11.289999999999997</v>
      </c>
    </row>
    <row r="71" spans="1:5" x14ac:dyDescent="0.3">
      <c r="A71" s="32">
        <v>45998</v>
      </c>
      <c r="B71" s="33">
        <v>0.8</v>
      </c>
      <c r="C71" s="33">
        <v>0.17</v>
      </c>
      <c r="D71" s="33">
        <v>50.7</v>
      </c>
      <c r="E71" s="26">
        <v>11.459999999999997</v>
      </c>
    </row>
    <row r="72" spans="1:5" x14ac:dyDescent="0.3">
      <c r="A72" s="32">
        <v>45999</v>
      </c>
      <c r="B72" s="33">
        <v>1.2</v>
      </c>
      <c r="C72" s="33">
        <v>0.18</v>
      </c>
      <c r="D72" s="33">
        <v>51.900000000000006</v>
      </c>
      <c r="E72" s="26">
        <v>11.639999999999997</v>
      </c>
    </row>
    <row r="73" spans="1:5" x14ac:dyDescent="0.3">
      <c r="A73" s="32">
        <v>46000</v>
      </c>
      <c r="B73" s="33">
        <v>0.8</v>
      </c>
      <c r="C73" s="33">
        <v>0.17</v>
      </c>
      <c r="D73" s="33">
        <v>52.7</v>
      </c>
      <c r="E73" s="26">
        <v>11.809999999999997</v>
      </c>
    </row>
    <row r="74" spans="1:5" x14ac:dyDescent="0.3">
      <c r="A74" s="32">
        <v>46001</v>
      </c>
      <c r="B74" s="33">
        <v>1</v>
      </c>
      <c r="C74" s="33">
        <v>0.16</v>
      </c>
      <c r="D74" s="33">
        <v>53.7</v>
      </c>
      <c r="E74" s="26">
        <v>11.969999999999997</v>
      </c>
    </row>
    <row r="75" spans="1:5" x14ac:dyDescent="0.3">
      <c r="A75" s="32">
        <v>46002</v>
      </c>
      <c r="B75" s="33">
        <v>1.2</v>
      </c>
      <c r="C75" s="33">
        <v>0.18</v>
      </c>
      <c r="D75" s="33">
        <v>54.900000000000006</v>
      </c>
      <c r="E75" s="26">
        <v>12.149999999999997</v>
      </c>
    </row>
    <row r="76" spans="1:5" x14ac:dyDescent="0.3">
      <c r="A76" s="32">
        <v>46003</v>
      </c>
      <c r="B76" s="33">
        <v>1</v>
      </c>
      <c r="C76" s="33">
        <v>0.18</v>
      </c>
      <c r="D76" s="33">
        <v>55.900000000000006</v>
      </c>
      <c r="E76" s="26">
        <v>12.329999999999997</v>
      </c>
    </row>
    <row r="77" spans="1:5" x14ac:dyDescent="0.3">
      <c r="A77" s="32">
        <v>46004</v>
      </c>
      <c r="B77" s="33">
        <v>1.4</v>
      </c>
      <c r="C77" s="33">
        <v>0.18</v>
      </c>
      <c r="D77" s="33">
        <v>57.300000000000004</v>
      </c>
      <c r="E77" s="26">
        <v>12.509999999999996</v>
      </c>
    </row>
    <row r="78" spans="1:5" x14ac:dyDescent="0.3">
      <c r="A78" s="32">
        <v>46005</v>
      </c>
      <c r="B78" s="33">
        <v>0.1</v>
      </c>
      <c r="C78" s="33">
        <v>0.18</v>
      </c>
      <c r="D78" s="33">
        <v>57.400000000000006</v>
      </c>
      <c r="E78" s="26">
        <v>12.689999999999996</v>
      </c>
    </row>
    <row r="79" spans="1:5" x14ac:dyDescent="0.3">
      <c r="A79" s="32">
        <v>46006</v>
      </c>
      <c r="B79" s="33">
        <v>0.2</v>
      </c>
      <c r="C79" s="33">
        <v>0</v>
      </c>
      <c r="D79" s="33">
        <v>57.600000000000009</v>
      </c>
      <c r="E79" s="26">
        <v>12.689999999999996</v>
      </c>
    </row>
    <row r="80" spans="1:5" x14ac:dyDescent="0.3">
      <c r="A80" s="32">
        <v>46007</v>
      </c>
      <c r="B80" s="33">
        <v>0</v>
      </c>
      <c r="C80" s="33">
        <v>0.73</v>
      </c>
      <c r="D80" s="33">
        <v>57.600000000000009</v>
      </c>
      <c r="E80" s="26">
        <v>13.419999999999996</v>
      </c>
    </row>
    <row r="81" spans="1:5" x14ac:dyDescent="0.3">
      <c r="A81" s="32">
        <v>46008</v>
      </c>
      <c r="B81" s="33">
        <v>0.1</v>
      </c>
      <c r="C81" s="33">
        <v>2.16</v>
      </c>
      <c r="D81" s="33">
        <v>57.70000000000001</v>
      </c>
      <c r="E81" s="26">
        <v>15.579999999999997</v>
      </c>
    </row>
    <row r="82" spans="1:5" x14ac:dyDescent="0.3">
      <c r="A82" s="32">
        <v>46009</v>
      </c>
      <c r="B82" s="33">
        <v>0.2</v>
      </c>
      <c r="C82" s="33">
        <v>2.72</v>
      </c>
      <c r="D82" s="33">
        <v>57.900000000000013</v>
      </c>
      <c r="E82" s="26">
        <v>18.299999999999997</v>
      </c>
    </row>
    <row r="83" spans="1:5" x14ac:dyDescent="0.3">
      <c r="A83" s="32">
        <v>46010</v>
      </c>
      <c r="B83" s="33">
        <v>0.1</v>
      </c>
      <c r="C83" s="33">
        <v>0.17</v>
      </c>
      <c r="D83" s="33">
        <v>58.000000000000014</v>
      </c>
      <c r="E83" s="26">
        <v>18.47</v>
      </c>
    </row>
    <row r="84" spans="1:5" x14ac:dyDescent="0.3">
      <c r="A84" s="32">
        <v>46011</v>
      </c>
      <c r="B84" s="33">
        <v>0.2</v>
      </c>
      <c r="C84" s="33">
        <v>1.22</v>
      </c>
      <c r="D84" s="33">
        <v>58.200000000000017</v>
      </c>
      <c r="E84" s="26">
        <v>19.689999999999998</v>
      </c>
    </row>
    <row r="85" spans="1:5" x14ac:dyDescent="0.3">
      <c r="A85" s="32">
        <v>46012</v>
      </c>
      <c r="B85" s="33">
        <v>0.3</v>
      </c>
      <c r="C85" s="33">
        <v>1.51</v>
      </c>
      <c r="D85" s="33">
        <v>58.500000000000014</v>
      </c>
      <c r="E85" s="26">
        <v>21.2</v>
      </c>
    </row>
    <row r="86" spans="1:5" x14ac:dyDescent="0.3">
      <c r="A86" s="32">
        <v>46013</v>
      </c>
      <c r="B86" s="33">
        <v>0.1</v>
      </c>
      <c r="C86" s="33">
        <v>0.82</v>
      </c>
      <c r="D86" s="33">
        <v>58.600000000000016</v>
      </c>
      <c r="E86" s="26">
        <v>22.02</v>
      </c>
    </row>
    <row r="87" spans="1:5" x14ac:dyDescent="0.3">
      <c r="A87" s="32">
        <v>46014</v>
      </c>
      <c r="B87" s="33">
        <v>0.7</v>
      </c>
      <c r="C87" s="33">
        <v>0.18</v>
      </c>
      <c r="D87" s="33">
        <v>59.300000000000018</v>
      </c>
      <c r="E87" s="26">
        <v>22.2</v>
      </c>
    </row>
    <row r="88" spans="1:5" x14ac:dyDescent="0.3">
      <c r="A88" s="32">
        <v>46015</v>
      </c>
      <c r="B88" s="33">
        <v>1.2</v>
      </c>
      <c r="C88" s="33">
        <v>0.18</v>
      </c>
      <c r="D88" s="33">
        <v>60.500000000000021</v>
      </c>
      <c r="E88" s="26">
        <v>22.38</v>
      </c>
    </row>
    <row r="89" spans="1:5" x14ac:dyDescent="0.3">
      <c r="A89" s="32">
        <v>46016</v>
      </c>
      <c r="B89" s="33">
        <v>1.1000000000000001</v>
      </c>
      <c r="C89" s="33">
        <v>0.18</v>
      </c>
      <c r="D89" s="33">
        <v>61.600000000000023</v>
      </c>
      <c r="E89" s="26">
        <v>22.56</v>
      </c>
    </row>
    <row r="90" spans="1:5" x14ac:dyDescent="0.3">
      <c r="A90" s="32">
        <v>46017</v>
      </c>
      <c r="B90" s="33">
        <v>1</v>
      </c>
      <c r="C90" s="33">
        <v>0.18</v>
      </c>
      <c r="D90" s="33">
        <v>62.600000000000023</v>
      </c>
      <c r="E90" s="26">
        <v>22.74</v>
      </c>
    </row>
    <row r="91" spans="1:5" x14ac:dyDescent="0.3">
      <c r="A91" s="32">
        <v>46018</v>
      </c>
      <c r="B91" s="33">
        <v>0.8</v>
      </c>
      <c r="C91" s="33">
        <v>0.17</v>
      </c>
      <c r="D91" s="33">
        <v>63.40000000000002</v>
      </c>
      <c r="E91" s="26">
        <v>22.91</v>
      </c>
    </row>
    <row r="92" spans="1:5" x14ac:dyDescent="0.3">
      <c r="A92" s="32">
        <v>46019</v>
      </c>
      <c r="B92" s="33">
        <v>0.8</v>
      </c>
      <c r="C92" s="33">
        <v>0.17</v>
      </c>
      <c r="D92" s="33">
        <v>64.200000000000017</v>
      </c>
      <c r="E92" s="26">
        <v>23.080000000000002</v>
      </c>
    </row>
    <row r="93" spans="1:5" x14ac:dyDescent="0.3">
      <c r="A93" s="32">
        <v>46020</v>
      </c>
      <c r="B93" s="33">
        <v>0.5</v>
      </c>
      <c r="C93" s="33">
        <v>0.17</v>
      </c>
      <c r="D93" s="33">
        <v>64.700000000000017</v>
      </c>
      <c r="E93" s="26">
        <v>23.250000000000004</v>
      </c>
    </row>
    <row r="94" spans="1:5" x14ac:dyDescent="0.3">
      <c r="A94" s="32">
        <v>46021</v>
      </c>
      <c r="B94" s="33">
        <v>0.5</v>
      </c>
      <c r="C94" s="33">
        <v>0.17</v>
      </c>
      <c r="D94" s="33">
        <v>65.200000000000017</v>
      </c>
      <c r="E94" s="26">
        <v>23.420000000000005</v>
      </c>
    </row>
    <row r="95" spans="1:5" x14ac:dyDescent="0.3">
      <c r="A95" s="32">
        <v>46022</v>
      </c>
      <c r="B95" s="33">
        <v>0.6</v>
      </c>
      <c r="C95" s="33">
        <v>0.73</v>
      </c>
      <c r="D95" s="33">
        <v>65.800000000000011</v>
      </c>
      <c r="E95" s="26">
        <v>24.150000000000006</v>
      </c>
    </row>
    <row r="96" spans="1:5" x14ac:dyDescent="0.3">
      <c r="A96" s="32">
        <v>46023</v>
      </c>
      <c r="B96" s="33">
        <v>7.2</v>
      </c>
      <c r="C96" s="33">
        <v>1.27</v>
      </c>
      <c r="D96" s="33">
        <v>73.000000000000014</v>
      </c>
      <c r="E96" s="26">
        <v>25.420000000000005</v>
      </c>
    </row>
    <row r="97" spans="1:5" x14ac:dyDescent="0.3">
      <c r="A97" s="32">
        <v>46024</v>
      </c>
      <c r="B97" s="33">
        <v>9.3000000000000007</v>
      </c>
      <c r="C97" s="33">
        <v>1.21</v>
      </c>
      <c r="D97" s="33">
        <v>82.300000000000011</v>
      </c>
      <c r="E97" s="26">
        <v>26.630000000000006</v>
      </c>
    </row>
    <row r="98" spans="1:5" x14ac:dyDescent="0.3">
      <c r="A98" s="32">
        <v>46025</v>
      </c>
      <c r="B98" s="33">
        <v>9.3000000000000007</v>
      </c>
      <c r="C98" s="33">
        <v>2.96</v>
      </c>
      <c r="D98" s="33">
        <v>91.600000000000009</v>
      </c>
      <c r="E98" s="26">
        <v>29.590000000000007</v>
      </c>
    </row>
    <row r="99" spans="1:5" x14ac:dyDescent="0.3">
      <c r="A99" s="32">
        <v>46026</v>
      </c>
      <c r="B99" s="33">
        <v>9.4</v>
      </c>
      <c r="C99" s="33">
        <v>2.95</v>
      </c>
      <c r="D99" s="33">
        <v>101.00000000000001</v>
      </c>
      <c r="E99" s="26">
        <v>32.540000000000006</v>
      </c>
    </row>
    <row r="100" spans="1:5" x14ac:dyDescent="0.3">
      <c r="A100" s="32">
        <v>46027</v>
      </c>
      <c r="B100" s="33">
        <v>9.4</v>
      </c>
      <c r="C100" s="33">
        <v>7.43</v>
      </c>
      <c r="D100" s="33">
        <v>110.40000000000002</v>
      </c>
      <c r="E100" s="26">
        <v>39.970000000000006</v>
      </c>
    </row>
    <row r="101" spans="1:5" x14ac:dyDescent="0.3">
      <c r="A101" s="32">
        <v>46028</v>
      </c>
      <c r="B101" s="33">
        <v>9.3000000000000007</v>
      </c>
      <c r="C101" s="33">
        <v>1.53</v>
      </c>
      <c r="D101" s="33">
        <v>119.70000000000002</v>
      </c>
      <c r="E101" s="26">
        <v>41.500000000000007</v>
      </c>
    </row>
    <row r="102" spans="1:5" x14ac:dyDescent="0.3">
      <c r="A102" s="32">
        <v>46029</v>
      </c>
      <c r="B102" s="33">
        <v>9.5</v>
      </c>
      <c r="C102" s="33">
        <v>1.61</v>
      </c>
      <c r="D102" s="33">
        <v>129.20000000000002</v>
      </c>
      <c r="E102" s="26">
        <v>43.110000000000007</v>
      </c>
    </row>
    <row r="103" spans="1:5" x14ac:dyDescent="0.3">
      <c r="A103" s="32">
        <v>46030</v>
      </c>
      <c r="B103" s="33">
        <v>20.5</v>
      </c>
      <c r="C103" s="33">
        <v>1.61</v>
      </c>
      <c r="D103" s="33">
        <v>149.70000000000002</v>
      </c>
      <c r="E103" s="26">
        <v>44.720000000000006</v>
      </c>
    </row>
    <row r="104" spans="1:5" x14ac:dyDescent="0.3">
      <c r="A104" s="32">
        <v>46031</v>
      </c>
      <c r="B104" s="33">
        <v>24.6</v>
      </c>
      <c r="C104" s="33">
        <v>1.61</v>
      </c>
      <c r="D104" s="33">
        <v>174.3</v>
      </c>
      <c r="E104" s="26">
        <v>46.330000000000005</v>
      </c>
    </row>
    <row r="105" spans="1:5" x14ac:dyDescent="0.3">
      <c r="A105" s="32">
        <v>46032</v>
      </c>
      <c r="B105" s="33">
        <v>22.4</v>
      </c>
      <c r="C105" s="33">
        <v>1.61</v>
      </c>
      <c r="D105" s="33">
        <v>196.70000000000002</v>
      </c>
      <c r="E105" s="26">
        <v>47.940000000000005</v>
      </c>
    </row>
    <row r="106" spans="1:5" x14ac:dyDescent="0.3">
      <c r="A106" s="32">
        <v>46033</v>
      </c>
      <c r="B106" s="33">
        <v>12.1</v>
      </c>
      <c r="C106" s="33">
        <v>1.61</v>
      </c>
      <c r="D106" s="33">
        <v>208.8</v>
      </c>
      <c r="E106" s="26">
        <v>49.550000000000004</v>
      </c>
    </row>
    <row r="107" spans="1:5" x14ac:dyDescent="0.3">
      <c r="A107" s="32">
        <v>46034</v>
      </c>
      <c r="B107" s="33">
        <v>10.6</v>
      </c>
      <c r="C107" s="33">
        <v>0.12</v>
      </c>
      <c r="D107" s="33">
        <v>219.4</v>
      </c>
      <c r="E107" s="26">
        <v>49.67</v>
      </c>
    </row>
    <row r="108" spans="1:5" x14ac:dyDescent="0.3">
      <c r="A108" s="32">
        <v>46035</v>
      </c>
      <c r="B108" s="33">
        <v>7.5</v>
      </c>
      <c r="C108" s="33">
        <v>2.27</v>
      </c>
      <c r="D108" s="33">
        <v>226.9</v>
      </c>
      <c r="E108" s="26">
        <v>51.940000000000005</v>
      </c>
    </row>
    <row r="109" spans="1:5" x14ac:dyDescent="0.3">
      <c r="A109" s="32">
        <v>46036</v>
      </c>
      <c r="B109" s="33">
        <v>4.8</v>
      </c>
      <c r="C109" s="33">
        <v>3.91</v>
      </c>
      <c r="D109" s="33">
        <v>231.70000000000002</v>
      </c>
      <c r="E109" s="26">
        <v>55.850000000000009</v>
      </c>
    </row>
    <row r="110" spans="1:5" x14ac:dyDescent="0.3">
      <c r="A110" s="32">
        <v>46037</v>
      </c>
      <c r="B110" s="33">
        <v>8</v>
      </c>
      <c r="C110" s="33">
        <v>5.87</v>
      </c>
      <c r="D110" s="33">
        <v>239.70000000000002</v>
      </c>
      <c r="E110" s="26">
        <v>61.720000000000006</v>
      </c>
    </row>
    <row r="111" spans="1:5" x14ac:dyDescent="0.3">
      <c r="A111" s="32">
        <v>46038</v>
      </c>
      <c r="B111" s="33">
        <v>9.6999999999999993</v>
      </c>
      <c r="C111" s="33">
        <v>6.44</v>
      </c>
      <c r="D111" s="33">
        <v>249.4</v>
      </c>
      <c r="E111" s="26">
        <v>68.160000000000011</v>
      </c>
    </row>
    <row r="112" spans="1:5" x14ac:dyDescent="0.3">
      <c r="A112" s="32">
        <v>46039</v>
      </c>
      <c r="B112" s="33">
        <v>7.8</v>
      </c>
      <c r="C112" s="33">
        <v>5.65</v>
      </c>
      <c r="D112" s="33">
        <v>257.2</v>
      </c>
      <c r="E112" s="26">
        <v>73.810000000000016</v>
      </c>
    </row>
    <row r="113" spans="1:5" x14ac:dyDescent="0.3">
      <c r="A113" s="32">
        <v>46040</v>
      </c>
      <c r="B113" s="33">
        <v>10.7</v>
      </c>
      <c r="C113" s="33">
        <v>4.5</v>
      </c>
      <c r="D113" s="33">
        <v>267.89999999999998</v>
      </c>
      <c r="E113" s="26">
        <v>78.310000000000016</v>
      </c>
    </row>
    <row r="114" spans="1:5" x14ac:dyDescent="0.3">
      <c r="A114" s="32">
        <v>46041</v>
      </c>
      <c r="B114" s="33">
        <v>13</v>
      </c>
      <c r="C114" s="33">
        <v>3.76</v>
      </c>
      <c r="D114" s="33">
        <v>280.89999999999998</v>
      </c>
      <c r="E114" s="26">
        <v>82.070000000000022</v>
      </c>
    </row>
    <row r="115" spans="1:5" x14ac:dyDescent="0.3">
      <c r="A115" s="32">
        <v>46042</v>
      </c>
      <c r="B115" s="33">
        <v>20.9</v>
      </c>
      <c r="C115" s="33">
        <v>0.96</v>
      </c>
      <c r="D115" s="33">
        <v>301.79999999999995</v>
      </c>
      <c r="E115" s="26">
        <v>83.030000000000015</v>
      </c>
    </row>
    <row r="116" spans="1:5" x14ac:dyDescent="0.3">
      <c r="A116" s="32">
        <v>46043</v>
      </c>
      <c r="B116" s="33">
        <v>32.5</v>
      </c>
      <c r="C116" s="33">
        <v>0.96</v>
      </c>
      <c r="D116" s="33">
        <v>334.29999999999995</v>
      </c>
      <c r="E116" s="26">
        <v>83.990000000000009</v>
      </c>
    </row>
    <row r="117" spans="1:5" x14ac:dyDescent="0.3">
      <c r="A117" s="32">
        <v>46044</v>
      </c>
      <c r="B117" s="33">
        <v>23.7</v>
      </c>
      <c r="C117" s="33">
        <v>0.96</v>
      </c>
      <c r="D117" s="33">
        <v>357.99999999999994</v>
      </c>
      <c r="E117" s="26">
        <v>84.95</v>
      </c>
    </row>
    <row r="118" spans="1:5" x14ac:dyDescent="0.3">
      <c r="A118" s="32">
        <v>46045</v>
      </c>
      <c r="B118" s="33">
        <v>13.6</v>
      </c>
      <c r="C118" s="33">
        <v>1.59</v>
      </c>
      <c r="D118" s="33">
        <v>371.59999999999997</v>
      </c>
      <c r="E118" s="26">
        <v>86.54</v>
      </c>
    </row>
    <row r="119" spans="1:5" x14ac:dyDescent="0.3">
      <c r="A119" s="32">
        <v>46046</v>
      </c>
      <c r="B119" s="33">
        <v>3.9</v>
      </c>
      <c r="C119" s="33">
        <v>0.96</v>
      </c>
      <c r="D119" s="33">
        <v>375.49999999999994</v>
      </c>
      <c r="E119" s="26">
        <v>87.5</v>
      </c>
    </row>
    <row r="120" spans="1:5" x14ac:dyDescent="0.3">
      <c r="A120" s="32">
        <v>46047</v>
      </c>
      <c r="B120" s="33">
        <v>5</v>
      </c>
      <c r="C120" s="33">
        <v>0.88</v>
      </c>
      <c r="D120" s="33">
        <v>380.49999999999994</v>
      </c>
      <c r="E120" s="26">
        <v>88.38</v>
      </c>
    </row>
    <row r="121" spans="1:5" x14ac:dyDescent="0.3">
      <c r="A121" s="32">
        <v>46048</v>
      </c>
      <c r="B121" s="33">
        <v>5.0999999999999996</v>
      </c>
      <c r="C121" s="33">
        <v>0.9</v>
      </c>
      <c r="D121" s="33">
        <v>385.59999999999997</v>
      </c>
      <c r="E121" s="26">
        <v>89.28</v>
      </c>
    </row>
    <row r="122" spans="1:5" x14ac:dyDescent="0.3">
      <c r="A122" s="32">
        <v>46049</v>
      </c>
      <c r="B122" s="33">
        <v>5.2</v>
      </c>
      <c r="C122" s="33">
        <v>0.95</v>
      </c>
      <c r="D122" s="33">
        <v>390.79999999999995</v>
      </c>
      <c r="E122" s="26">
        <v>90.23</v>
      </c>
    </row>
    <row r="123" spans="1:5" x14ac:dyDescent="0.3">
      <c r="A123" s="32">
        <v>46050</v>
      </c>
      <c r="B123" s="33">
        <v>3.7</v>
      </c>
      <c r="C123" s="33">
        <v>0.95</v>
      </c>
      <c r="D123" s="33">
        <v>394.49999999999994</v>
      </c>
      <c r="E123" s="26">
        <v>91.18</v>
      </c>
    </row>
    <row r="124" spans="1:5" x14ac:dyDescent="0.3">
      <c r="A124" s="32">
        <v>46051</v>
      </c>
      <c r="B124" s="33">
        <v>5.0999999999999996</v>
      </c>
      <c r="C124" s="33">
        <v>0.95</v>
      </c>
      <c r="D124" s="33">
        <v>399.59999999999997</v>
      </c>
      <c r="E124" s="26">
        <v>92.13000000000001</v>
      </c>
    </row>
    <row r="125" spans="1:5" x14ac:dyDescent="0.3">
      <c r="A125" s="32">
        <v>46052</v>
      </c>
      <c r="B125" s="33">
        <v>22.1</v>
      </c>
      <c r="C125" s="33">
        <v>0.97</v>
      </c>
      <c r="D125" s="33">
        <v>421.7</v>
      </c>
      <c r="E125" s="26">
        <v>93.100000000000009</v>
      </c>
    </row>
    <row r="126" spans="1:5" x14ac:dyDescent="0.3">
      <c r="A126" s="32">
        <v>46053</v>
      </c>
      <c r="B126" s="33">
        <v>18.3</v>
      </c>
      <c r="C126" s="33">
        <v>0.96</v>
      </c>
      <c r="D126" s="33">
        <v>440</v>
      </c>
      <c r="E126" s="26">
        <v>94.06</v>
      </c>
    </row>
    <row r="127" spans="1:5" x14ac:dyDescent="0.3">
      <c r="A127" s="32">
        <v>46054</v>
      </c>
      <c r="B127" s="33">
        <v>7.8</v>
      </c>
      <c r="C127" s="33">
        <v>0.12</v>
      </c>
      <c r="D127" s="33">
        <v>447.8</v>
      </c>
      <c r="E127" s="26">
        <v>94.18</v>
      </c>
    </row>
    <row r="128" spans="1:5" x14ac:dyDescent="0.3">
      <c r="A128" s="32">
        <v>46055</v>
      </c>
      <c r="B128" s="33">
        <v>6.9</v>
      </c>
      <c r="C128" s="33">
        <v>0.12</v>
      </c>
      <c r="D128" s="33">
        <v>454.7</v>
      </c>
      <c r="E128" s="26">
        <v>94.300000000000011</v>
      </c>
    </row>
    <row r="129" spans="1:5" x14ac:dyDescent="0.3">
      <c r="A129" s="32">
        <v>46056</v>
      </c>
      <c r="B129" s="33">
        <v>6.9</v>
      </c>
      <c r="C129" s="33">
        <v>0.11</v>
      </c>
      <c r="D129" s="33">
        <v>461.59999999999997</v>
      </c>
      <c r="E129" s="26">
        <v>94.410000000000011</v>
      </c>
    </row>
    <row r="130" spans="1:5" x14ac:dyDescent="0.3">
      <c r="A130" s="32">
        <v>46057</v>
      </c>
      <c r="B130" s="33">
        <v>10.9</v>
      </c>
      <c r="C130" s="33">
        <v>0.12</v>
      </c>
      <c r="D130" s="33">
        <v>472.49999999999994</v>
      </c>
      <c r="E130" s="26">
        <v>94.530000000000015</v>
      </c>
    </row>
    <row r="131" spans="1:5" x14ac:dyDescent="0.3">
      <c r="A131" s="32">
        <v>46058</v>
      </c>
      <c r="B131" s="33">
        <v>18.100000000000001</v>
      </c>
      <c r="C131" s="33">
        <v>0.12</v>
      </c>
      <c r="D131" s="33">
        <v>490.59999999999997</v>
      </c>
      <c r="E131" s="26">
        <v>94.65000000000002</v>
      </c>
    </row>
    <row r="132" spans="1:5" x14ac:dyDescent="0.3">
      <c r="A132" s="32">
        <v>46059</v>
      </c>
      <c r="B132" s="33">
        <v>12.1</v>
      </c>
      <c r="C132" s="33">
        <v>0.12</v>
      </c>
      <c r="D132" s="33">
        <v>502.7</v>
      </c>
      <c r="E132" s="26">
        <v>94.770000000000024</v>
      </c>
    </row>
    <row r="133" spans="1:5" x14ac:dyDescent="0.3">
      <c r="A133" s="32">
        <v>46060</v>
      </c>
      <c r="B133" s="33">
        <v>12</v>
      </c>
      <c r="C133" s="33">
        <v>0.12</v>
      </c>
      <c r="D133" s="33">
        <v>514.70000000000005</v>
      </c>
      <c r="E133" s="26">
        <v>94.890000000000029</v>
      </c>
    </row>
    <row r="134" spans="1:5" x14ac:dyDescent="0.3">
      <c r="A134" s="32">
        <v>46061</v>
      </c>
      <c r="B134" s="33">
        <v>10.3</v>
      </c>
      <c r="C134" s="33">
        <v>1.74</v>
      </c>
      <c r="D134" s="33">
        <v>525</v>
      </c>
      <c r="E134" s="26">
        <v>96.630000000000024</v>
      </c>
    </row>
    <row r="135" spans="1:5" x14ac:dyDescent="0.3">
      <c r="A135" s="32">
        <v>46062</v>
      </c>
      <c r="B135" s="33">
        <v>9.9</v>
      </c>
      <c r="C135" s="33">
        <v>0.14000000000000001</v>
      </c>
      <c r="D135" s="33">
        <v>534.9</v>
      </c>
      <c r="E135" s="26">
        <v>96.770000000000024</v>
      </c>
    </row>
    <row r="136" spans="1:5" x14ac:dyDescent="0.3">
      <c r="A136" s="32">
        <v>46063</v>
      </c>
      <c r="B136" s="33">
        <v>7.7</v>
      </c>
      <c r="C136" s="33">
        <v>0.12</v>
      </c>
      <c r="D136" s="33">
        <v>542.6</v>
      </c>
      <c r="E136" s="26">
        <v>96.890000000000029</v>
      </c>
    </row>
    <row r="137" spans="1:5" x14ac:dyDescent="0.3">
      <c r="A137" s="32">
        <v>46064</v>
      </c>
      <c r="B137" s="33">
        <v>11.8</v>
      </c>
      <c r="C137" s="33">
        <v>0.35</v>
      </c>
      <c r="D137" s="33">
        <v>554.4</v>
      </c>
      <c r="E137" s="26">
        <v>97.240000000000023</v>
      </c>
    </row>
    <row r="138" spans="1:5" x14ac:dyDescent="0.3">
      <c r="A138" s="32">
        <v>46065</v>
      </c>
      <c r="B138" s="33">
        <v>12</v>
      </c>
      <c r="C138" s="33">
        <v>0.12</v>
      </c>
      <c r="D138" s="33">
        <v>566.4</v>
      </c>
      <c r="E138" s="26">
        <v>97.360000000000028</v>
      </c>
    </row>
    <row r="139" spans="1:5" x14ac:dyDescent="0.3">
      <c r="A139" s="32">
        <v>46066</v>
      </c>
      <c r="B139" s="33">
        <v>7.6</v>
      </c>
      <c r="C139" s="33">
        <v>0.12</v>
      </c>
      <c r="D139" s="33">
        <v>574</v>
      </c>
      <c r="E139" s="26">
        <v>97.480000000000032</v>
      </c>
    </row>
    <row r="140" spans="1:5" x14ac:dyDescent="0.3">
      <c r="A140" s="32">
        <v>46067</v>
      </c>
      <c r="B140" s="33">
        <v>7.6</v>
      </c>
      <c r="C140" s="33">
        <v>0.12</v>
      </c>
      <c r="D140" s="33">
        <v>581.6</v>
      </c>
      <c r="E140" s="26">
        <v>97.600000000000037</v>
      </c>
    </row>
    <row r="141" spans="1:5" x14ac:dyDescent="0.3">
      <c r="A141" s="32">
        <v>46068</v>
      </c>
      <c r="B141" s="33">
        <v>1.1000000000000001</v>
      </c>
      <c r="C141" s="33">
        <v>0.13</v>
      </c>
      <c r="D141" s="33">
        <v>582.70000000000005</v>
      </c>
      <c r="E141" s="26">
        <v>97.730000000000032</v>
      </c>
    </row>
    <row r="142" spans="1:5" x14ac:dyDescent="0.3">
      <c r="A142" s="32">
        <v>46069</v>
      </c>
      <c r="B142" s="33">
        <v>0.6</v>
      </c>
      <c r="C142" s="33">
        <v>0.13</v>
      </c>
      <c r="D142" s="33">
        <v>583.30000000000007</v>
      </c>
      <c r="E142" s="26">
        <v>97.860000000000028</v>
      </c>
    </row>
    <row r="143" spans="1:5" x14ac:dyDescent="0.3">
      <c r="A143" s="32">
        <v>46070</v>
      </c>
      <c r="B143" s="33">
        <v>1.2</v>
      </c>
      <c r="C143" s="33">
        <v>0</v>
      </c>
      <c r="D143" s="33">
        <v>584.50000000000011</v>
      </c>
      <c r="E143" s="26">
        <v>97.860000000000028</v>
      </c>
    </row>
    <row r="144" spans="1:5" x14ac:dyDescent="0.3">
      <c r="A144" s="32">
        <v>46071</v>
      </c>
      <c r="B144" s="33">
        <v>0.3</v>
      </c>
      <c r="C144" s="33">
        <v>0.13</v>
      </c>
      <c r="D144" s="33">
        <v>584.80000000000007</v>
      </c>
      <c r="E144" s="26">
        <v>97.990000000000023</v>
      </c>
    </row>
    <row r="145" spans="1:5" x14ac:dyDescent="0.3">
      <c r="A145" s="32">
        <v>46072</v>
      </c>
      <c r="B145" s="33">
        <v>0.8</v>
      </c>
      <c r="C145" s="33">
        <v>0</v>
      </c>
      <c r="D145" s="33">
        <v>585.6</v>
      </c>
      <c r="E145" s="26">
        <v>97.990000000000023</v>
      </c>
    </row>
    <row r="146" spans="1:5" x14ac:dyDescent="0.3">
      <c r="A146" s="32">
        <v>46073</v>
      </c>
      <c r="B146" s="33">
        <v>0.7</v>
      </c>
      <c r="C146" s="33">
        <v>0</v>
      </c>
      <c r="D146" s="33">
        <v>586.30000000000007</v>
      </c>
      <c r="E146" s="26">
        <v>97.990000000000023</v>
      </c>
    </row>
    <row r="147" spans="1:5" x14ac:dyDescent="0.3">
      <c r="A147" s="32">
        <v>46074</v>
      </c>
      <c r="B147" s="33">
        <v>0.7</v>
      </c>
      <c r="C147" s="33">
        <v>0</v>
      </c>
      <c r="D147" s="33">
        <v>587.00000000000011</v>
      </c>
      <c r="E147" s="26">
        <v>97.990000000000023</v>
      </c>
    </row>
    <row r="148" spans="1:5" x14ac:dyDescent="0.3">
      <c r="A148" s="32">
        <v>46075</v>
      </c>
      <c r="B148" s="33">
        <v>1.2</v>
      </c>
      <c r="C148" s="33">
        <v>0</v>
      </c>
      <c r="D148" s="33">
        <v>588.20000000000016</v>
      </c>
      <c r="E148" s="26">
        <v>97.990000000000023</v>
      </c>
    </row>
    <row r="149" spans="1:5" x14ac:dyDescent="0.3">
      <c r="A149" s="32">
        <v>46076</v>
      </c>
      <c r="B149" s="33">
        <v>1.1000000000000001</v>
      </c>
      <c r="C149" s="33">
        <v>0</v>
      </c>
      <c r="D149" s="33">
        <v>589.30000000000018</v>
      </c>
      <c r="E149" s="26">
        <v>97.990000000000023</v>
      </c>
    </row>
    <row r="150" spans="1:5" x14ac:dyDescent="0.3">
      <c r="A150" s="32">
        <v>46077</v>
      </c>
      <c r="B150" s="33">
        <v>0.3</v>
      </c>
      <c r="C150" s="33">
        <v>0</v>
      </c>
      <c r="D150" s="33">
        <v>589.60000000000014</v>
      </c>
      <c r="E150" s="26">
        <v>97.990000000000023</v>
      </c>
    </row>
    <row r="151" spans="1:5" x14ac:dyDescent="0.3">
      <c r="A151" s="32">
        <v>46078</v>
      </c>
      <c r="B151" s="33">
        <v>0.3</v>
      </c>
      <c r="C151" s="33">
        <v>0</v>
      </c>
      <c r="D151" s="33">
        <v>589.90000000000009</v>
      </c>
      <c r="E151" s="26">
        <v>97.990000000000023</v>
      </c>
    </row>
    <row r="152" spans="1:5" x14ac:dyDescent="0.3">
      <c r="A152" s="32">
        <v>46079</v>
      </c>
      <c r="B152" s="33">
        <v>0.5</v>
      </c>
      <c r="C152" s="33">
        <v>0</v>
      </c>
      <c r="D152" s="33">
        <v>590.40000000000009</v>
      </c>
      <c r="E152" s="26">
        <v>97.990000000000023</v>
      </c>
    </row>
    <row r="153" spans="1:5" x14ac:dyDescent="0.3">
      <c r="A153" s="32">
        <v>46080</v>
      </c>
      <c r="B153" s="33">
        <v>0.3</v>
      </c>
      <c r="C153" s="33">
        <v>0</v>
      </c>
      <c r="D153" s="33">
        <v>590.70000000000005</v>
      </c>
      <c r="E153" s="26">
        <v>97.990000000000023</v>
      </c>
    </row>
    <row r="154" spans="1:5" x14ac:dyDescent="0.3">
      <c r="A154" s="32">
        <v>46081</v>
      </c>
      <c r="B154" s="33">
        <v>0.7</v>
      </c>
      <c r="C154" s="33">
        <v>0</v>
      </c>
      <c r="D154" s="33">
        <v>591.40000000000009</v>
      </c>
      <c r="E154" s="26">
        <v>97.990000000000023</v>
      </c>
    </row>
    <row r="155" spans="1:5" x14ac:dyDescent="0.3">
      <c r="A155" s="32">
        <v>46082</v>
      </c>
      <c r="B155" s="33">
        <v>0</v>
      </c>
      <c r="C155" s="33">
        <v>0</v>
      </c>
      <c r="D155" s="33">
        <v>591.40000000000009</v>
      </c>
      <c r="E155" s="26">
        <v>97.990000000000023</v>
      </c>
    </row>
    <row r="156" spans="1:5" x14ac:dyDescent="0.3">
      <c r="A156" s="32">
        <v>46083</v>
      </c>
      <c r="B156" s="33">
        <v>0</v>
      </c>
      <c r="C156" s="33">
        <v>0</v>
      </c>
      <c r="D156" s="33">
        <v>591.40000000000009</v>
      </c>
      <c r="E156" s="26">
        <v>97.990000000000023</v>
      </c>
    </row>
    <row r="157" spans="1:5" x14ac:dyDescent="0.3">
      <c r="A157" s="32">
        <v>46084</v>
      </c>
      <c r="B157" s="33">
        <v>0</v>
      </c>
      <c r="C157" s="33">
        <v>0</v>
      </c>
      <c r="D157" s="33">
        <v>591.40000000000009</v>
      </c>
      <c r="E157" s="26">
        <v>97.990000000000023</v>
      </c>
    </row>
    <row r="158" spans="1:5" x14ac:dyDescent="0.3">
      <c r="A158" s="32">
        <v>46085</v>
      </c>
      <c r="B158" s="33">
        <v>0</v>
      </c>
      <c r="C158" s="33">
        <v>0</v>
      </c>
      <c r="D158" s="33">
        <v>591.40000000000009</v>
      </c>
      <c r="E158" s="26">
        <v>97.990000000000023</v>
      </c>
    </row>
    <row r="159" spans="1:5" x14ac:dyDescent="0.3">
      <c r="A159" s="32">
        <v>46086</v>
      </c>
      <c r="B159" s="33">
        <v>0</v>
      </c>
      <c r="C159" s="33">
        <v>0</v>
      </c>
      <c r="D159" s="33">
        <v>591.40000000000009</v>
      </c>
      <c r="E159" s="26">
        <v>97.990000000000023</v>
      </c>
    </row>
    <row r="160" spans="1:5" x14ac:dyDescent="0.3">
      <c r="A160" s="32">
        <v>46087</v>
      </c>
      <c r="B160" s="33">
        <v>0</v>
      </c>
      <c r="C160" s="33">
        <v>0</v>
      </c>
      <c r="D160" s="33">
        <v>591.40000000000009</v>
      </c>
      <c r="E160" s="26">
        <v>97.990000000000023</v>
      </c>
    </row>
    <row r="161" spans="1:5" x14ac:dyDescent="0.3">
      <c r="A161" s="32">
        <v>46088</v>
      </c>
      <c r="B161" s="33">
        <v>0</v>
      </c>
      <c r="C161" s="33">
        <v>0</v>
      </c>
      <c r="D161" s="33">
        <v>591.40000000000009</v>
      </c>
      <c r="E161" s="26">
        <v>97.990000000000023</v>
      </c>
    </row>
    <row r="162" spans="1:5" x14ac:dyDescent="0.3">
      <c r="A162" s="32">
        <v>46089</v>
      </c>
      <c r="B162" s="33">
        <v>0</v>
      </c>
      <c r="C162" s="33">
        <v>1.91</v>
      </c>
      <c r="D162" s="33">
        <v>591.40000000000009</v>
      </c>
      <c r="E162" s="26">
        <v>99.90000000000002</v>
      </c>
    </row>
    <row r="163" spans="1:5" x14ac:dyDescent="0.3">
      <c r="A163" s="32">
        <v>46090</v>
      </c>
      <c r="B163" s="33">
        <v>0</v>
      </c>
      <c r="C163" s="33">
        <v>0</v>
      </c>
      <c r="D163" s="33">
        <v>591.40000000000009</v>
      </c>
      <c r="E163" s="26">
        <v>99.90000000000002</v>
      </c>
    </row>
    <row r="164" spans="1:5" x14ac:dyDescent="0.3">
      <c r="A164" s="32">
        <v>46091</v>
      </c>
      <c r="B164" s="33">
        <v>0</v>
      </c>
      <c r="C164" s="33">
        <v>0</v>
      </c>
      <c r="D164" s="33">
        <v>591.40000000000009</v>
      </c>
      <c r="E164" s="26">
        <v>99.90000000000002</v>
      </c>
    </row>
    <row r="165" spans="1:5" x14ac:dyDescent="0.3">
      <c r="A165" s="32">
        <v>46092</v>
      </c>
      <c r="B165" s="33">
        <v>0</v>
      </c>
      <c r="C165" s="33">
        <v>0</v>
      </c>
      <c r="D165" s="33">
        <v>591.40000000000009</v>
      </c>
      <c r="E165" s="26">
        <v>99.90000000000002</v>
      </c>
    </row>
    <row r="166" spans="1:5" x14ac:dyDescent="0.3">
      <c r="A166" s="32">
        <v>46093</v>
      </c>
      <c r="B166" s="33">
        <v>0</v>
      </c>
      <c r="C166" s="33">
        <v>0</v>
      </c>
      <c r="D166" s="33">
        <v>591.40000000000009</v>
      </c>
      <c r="E166" s="26">
        <v>99.90000000000002</v>
      </c>
    </row>
    <row r="167" spans="1:5" x14ac:dyDescent="0.3">
      <c r="A167" s="32">
        <v>46094</v>
      </c>
      <c r="B167" s="33">
        <v>0</v>
      </c>
      <c r="C167" s="33">
        <v>0</v>
      </c>
      <c r="D167" s="33">
        <v>591.40000000000009</v>
      </c>
      <c r="E167" s="26">
        <v>99.90000000000002</v>
      </c>
    </row>
    <row r="168" spans="1:5" x14ac:dyDescent="0.3">
      <c r="A168" s="32">
        <v>46095</v>
      </c>
      <c r="B168" s="33">
        <v>0</v>
      </c>
      <c r="C168" s="33">
        <v>0</v>
      </c>
      <c r="D168" s="33">
        <v>591.40000000000009</v>
      </c>
      <c r="E168" s="26">
        <v>99.90000000000002</v>
      </c>
    </row>
    <row r="169" spans="1:5" x14ac:dyDescent="0.3">
      <c r="A169" s="32">
        <v>46096</v>
      </c>
      <c r="B169" s="33">
        <v>1.3</v>
      </c>
      <c r="C169" s="33">
        <v>0</v>
      </c>
      <c r="D169" s="33">
        <v>592.70000000000005</v>
      </c>
      <c r="E169" s="26">
        <v>99.90000000000002</v>
      </c>
    </row>
    <row r="170" spans="1:5" x14ac:dyDescent="0.3">
      <c r="A170" s="32">
        <v>46097</v>
      </c>
      <c r="B170" s="33">
        <v>1.8</v>
      </c>
      <c r="C170" s="33">
        <v>0</v>
      </c>
      <c r="D170" s="33">
        <v>594.5</v>
      </c>
      <c r="E170" s="26">
        <v>99.90000000000002</v>
      </c>
    </row>
    <row r="171" spans="1:5" x14ac:dyDescent="0.3">
      <c r="A171" s="32">
        <v>46098</v>
      </c>
      <c r="B171" s="33">
        <v>4.3</v>
      </c>
      <c r="C171" s="33">
        <v>0</v>
      </c>
      <c r="D171" s="33">
        <v>598.79999999999995</v>
      </c>
      <c r="E171" s="26">
        <v>99.90000000000002</v>
      </c>
    </row>
    <row r="172" spans="1:5" x14ac:dyDescent="0.3">
      <c r="A172" s="32">
        <v>46099</v>
      </c>
      <c r="B172" s="33">
        <v>1</v>
      </c>
      <c r="C172" s="33">
        <v>0</v>
      </c>
      <c r="D172" s="33">
        <v>599.79999999999995</v>
      </c>
      <c r="E172" s="26">
        <v>99.90000000000002</v>
      </c>
    </row>
    <row r="173" spans="1:5" x14ac:dyDescent="0.3">
      <c r="A173" s="32">
        <v>46100</v>
      </c>
      <c r="B173" s="33">
        <v>0</v>
      </c>
      <c r="C173" s="33">
        <v>0</v>
      </c>
      <c r="D173" s="33">
        <v>599.79999999999995</v>
      </c>
      <c r="E173" s="26">
        <v>99.90000000000002</v>
      </c>
    </row>
    <row r="174" spans="1:5" x14ac:dyDescent="0.3">
      <c r="A174" s="32">
        <v>46101</v>
      </c>
      <c r="B174" s="33">
        <v>0</v>
      </c>
      <c r="C174" s="33">
        <v>0</v>
      </c>
      <c r="D174" s="33">
        <v>599.79999999999995</v>
      </c>
      <c r="E174" s="26">
        <v>99.90000000000002</v>
      </c>
    </row>
    <row r="175" spans="1:5" x14ac:dyDescent="0.3">
      <c r="A175" s="32">
        <v>46102</v>
      </c>
      <c r="B175" s="33">
        <v>0</v>
      </c>
      <c r="C175" s="33">
        <v>0</v>
      </c>
      <c r="D175" s="33">
        <v>599.79999999999995</v>
      </c>
      <c r="E175" s="26">
        <v>99.90000000000002</v>
      </c>
    </row>
    <row r="176" spans="1:5" x14ac:dyDescent="0.3">
      <c r="A176" s="32">
        <v>46103</v>
      </c>
      <c r="B176" s="33">
        <v>0.3</v>
      </c>
      <c r="C176" s="33">
        <v>0</v>
      </c>
      <c r="D176" s="33">
        <v>600.09999999999991</v>
      </c>
      <c r="E176" s="26">
        <v>99.90000000000002</v>
      </c>
    </row>
    <row r="177" spans="1:5" x14ac:dyDescent="0.3">
      <c r="A177" s="32">
        <v>46104</v>
      </c>
      <c r="B177" s="33">
        <v>0.3</v>
      </c>
      <c r="C177" s="33">
        <v>0</v>
      </c>
      <c r="D177" s="33">
        <v>600.39999999999986</v>
      </c>
      <c r="E177" s="26">
        <v>99.90000000000002</v>
      </c>
    </row>
    <row r="178" spans="1:5" x14ac:dyDescent="0.3">
      <c r="A178" s="32">
        <v>46105</v>
      </c>
      <c r="B178" s="33">
        <v>0.3</v>
      </c>
      <c r="C178" s="33">
        <v>0</v>
      </c>
      <c r="D178" s="33">
        <v>600.69999999999982</v>
      </c>
      <c r="E178" s="26">
        <v>99.90000000000002</v>
      </c>
    </row>
    <row r="179" spans="1:5" x14ac:dyDescent="0.3">
      <c r="A179" s="32">
        <v>46106</v>
      </c>
      <c r="B179" s="33">
        <v>0.4</v>
      </c>
      <c r="C179" s="33">
        <v>0</v>
      </c>
      <c r="D179" s="33">
        <v>601.0999999999998</v>
      </c>
      <c r="E179" s="26">
        <v>99.90000000000002</v>
      </c>
    </row>
    <row r="180" spans="1:5" x14ac:dyDescent="0.3">
      <c r="A180" s="32">
        <v>46107</v>
      </c>
      <c r="B180" s="33">
        <v>0.4</v>
      </c>
      <c r="C180" s="33">
        <v>0</v>
      </c>
      <c r="D180" s="33">
        <v>601.49999999999977</v>
      </c>
      <c r="E180" s="26">
        <v>99.90000000000002</v>
      </c>
    </row>
    <row r="181" spans="1:5" x14ac:dyDescent="0.3">
      <c r="A181" s="32">
        <v>46108</v>
      </c>
      <c r="B181" s="33">
        <v>0.3</v>
      </c>
      <c r="C181" s="33">
        <v>0</v>
      </c>
      <c r="D181" s="33">
        <v>601.79999999999973</v>
      </c>
      <c r="E181" s="26">
        <v>99.90000000000002</v>
      </c>
    </row>
    <row r="182" spans="1:5" x14ac:dyDescent="0.3">
      <c r="A182" s="32">
        <v>46109</v>
      </c>
      <c r="B182" s="33">
        <v>0</v>
      </c>
      <c r="C182" s="33">
        <v>0</v>
      </c>
      <c r="D182" s="33">
        <v>601.79999999999973</v>
      </c>
      <c r="E182" s="26">
        <v>99.90000000000002</v>
      </c>
    </row>
    <row r="183" spans="1:5" x14ac:dyDescent="0.3">
      <c r="A183" s="32">
        <v>46110</v>
      </c>
      <c r="B183" s="33">
        <v>0</v>
      </c>
      <c r="C183" s="33">
        <v>0</v>
      </c>
      <c r="D183" s="33">
        <v>601.79999999999973</v>
      </c>
      <c r="E183" s="26">
        <v>99.90000000000002</v>
      </c>
    </row>
    <row r="184" spans="1:5" x14ac:dyDescent="0.3">
      <c r="A184" s="32">
        <v>46111</v>
      </c>
      <c r="B184" s="33">
        <v>0</v>
      </c>
      <c r="C184" s="33">
        <v>0</v>
      </c>
      <c r="D184" s="33">
        <v>601.79999999999973</v>
      </c>
      <c r="E184" s="26">
        <v>99.90000000000002</v>
      </c>
    </row>
    <row r="185" spans="1:5" x14ac:dyDescent="0.3">
      <c r="A185" s="32">
        <v>46112</v>
      </c>
      <c r="B185" s="33">
        <v>0</v>
      </c>
      <c r="C185" s="33">
        <v>0</v>
      </c>
      <c r="D185" s="33">
        <v>601.79999999999973</v>
      </c>
      <c r="E185" s="26">
        <v>99.90000000000002</v>
      </c>
    </row>
    <row r="186" spans="1:5" x14ac:dyDescent="0.3">
      <c r="A186" s="32"/>
      <c r="C186" s="26"/>
    </row>
  </sheetData>
  <mergeCells count="2">
    <mergeCell ref="B2:C2"/>
    <mergeCell ref="D2:E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6E982-25B6-480F-B891-9723E85519DB}">
  <dimension ref="A1:K23"/>
  <sheetViews>
    <sheetView topLeftCell="A3" zoomScaleNormal="100" workbookViewId="0"/>
  </sheetViews>
  <sheetFormatPr defaultRowHeight="13" x14ac:dyDescent="0.3"/>
  <cols>
    <col min="2" max="2" width="25.8984375" bestFit="1" customWidth="1"/>
    <col min="3" max="3" width="10" customWidth="1"/>
    <col min="4" max="5" width="9.69921875" customWidth="1"/>
    <col min="6" max="6" width="10.59765625" customWidth="1"/>
  </cols>
  <sheetData>
    <row r="1" spans="1:11" x14ac:dyDescent="0.3">
      <c r="A1" s="69" t="str">
        <f>HYPERLINK("#'Contents'!A1","Content Page")</f>
        <v>Content Page</v>
      </c>
    </row>
    <row r="2" spans="1:11" x14ac:dyDescent="0.3">
      <c r="A2" s="69"/>
      <c r="B2" t="s">
        <v>150</v>
      </c>
    </row>
    <row r="3" spans="1:11" ht="52" x14ac:dyDescent="0.3">
      <c r="B3" s="88" t="s">
        <v>0</v>
      </c>
      <c r="C3" s="106" t="s">
        <v>14</v>
      </c>
      <c r="D3" s="106" t="s">
        <v>17</v>
      </c>
      <c r="E3" s="106" t="s">
        <v>15</v>
      </c>
      <c r="F3" s="107" t="s">
        <v>18</v>
      </c>
      <c r="G3" s="12"/>
      <c r="H3" s="12"/>
      <c r="I3" s="8" t="s">
        <v>151</v>
      </c>
    </row>
    <row r="4" spans="1:11" x14ac:dyDescent="0.3">
      <c r="B4" s="88" t="s">
        <v>3</v>
      </c>
      <c r="C4" s="9">
        <v>26.915271617692728</v>
      </c>
      <c r="D4" s="9">
        <v>27.198790949732196</v>
      </c>
      <c r="E4" s="9">
        <v>26.329124406926375</v>
      </c>
      <c r="F4" s="10">
        <f t="shared" ref="F4:F11" si="0">E4/C4-1</f>
        <v>-2.177749565718845E-2</v>
      </c>
      <c r="G4" s="12"/>
      <c r="H4" s="12"/>
      <c r="I4" s="10">
        <f t="shared" ref="I4:I11" si="1">E4/D4-1</f>
        <v>-3.1974455938615254E-2</v>
      </c>
      <c r="K4" s="5"/>
    </row>
    <row r="5" spans="1:11" x14ac:dyDescent="0.3">
      <c r="B5" s="88" t="s">
        <v>4</v>
      </c>
      <c r="C5" s="9">
        <v>4.1180551784403443</v>
      </c>
      <c r="D5" s="9">
        <v>4.3331552255613639</v>
      </c>
      <c r="E5" s="9">
        <v>3.7058082129794001</v>
      </c>
      <c r="F5" s="10">
        <f t="shared" si="0"/>
        <v>-0.10010719808205115</v>
      </c>
      <c r="G5" s="12"/>
      <c r="H5" s="12"/>
      <c r="I5" s="10">
        <f t="shared" si="1"/>
        <v>-0.1447783381682779</v>
      </c>
      <c r="K5" s="5"/>
    </row>
    <row r="6" spans="1:11" x14ac:dyDescent="0.3">
      <c r="B6" s="88" t="s">
        <v>166</v>
      </c>
      <c r="C6" s="9">
        <v>9.2339368905729966</v>
      </c>
      <c r="D6" s="9">
        <v>7.6141789764809102</v>
      </c>
      <c r="E6" s="9">
        <v>8.5675598289461519</v>
      </c>
      <c r="F6" s="10">
        <f t="shared" si="0"/>
        <v>-7.2166083602667297E-2</v>
      </c>
      <c r="G6" s="12"/>
      <c r="H6" s="12"/>
      <c r="I6" s="10">
        <f t="shared" si="1"/>
        <v>0.12521124804264461</v>
      </c>
      <c r="K6" s="5"/>
    </row>
    <row r="7" spans="1:11" x14ac:dyDescent="0.3">
      <c r="B7" s="88" t="s">
        <v>169</v>
      </c>
      <c r="C7" s="9">
        <f t="shared" ref="C7:E7" si="2">SUM(C4:C6)</f>
        <v>40.267263686706066</v>
      </c>
      <c r="D7" s="9">
        <f t="shared" si="2"/>
        <v>39.14612515177447</v>
      </c>
      <c r="E7" s="9">
        <f t="shared" si="2"/>
        <v>38.602492448851926</v>
      </c>
      <c r="F7" s="10">
        <f t="shared" si="0"/>
        <v>-4.134304359011487E-2</v>
      </c>
      <c r="G7" s="12"/>
      <c r="H7" s="12"/>
      <c r="I7" s="10">
        <f t="shared" si="1"/>
        <v>-1.3887267279068083E-2</v>
      </c>
      <c r="K7" s="5"/>
    </row>
    <row r="8" spans="1:11" x14ac:dyDescent="0.3">
      <c r="B8" s="88" t="s">
        <v>167</v>
      </c>
      <c r="C8" s="9">
        <v>3.3519081100000001</v>
      </c>
      <c r="D8" s="9">
        <v>3.3360661688818185</v>
      </c>
      <c r="E8" s="9">
        <v>3.3019774300000018</v>
      </c>
      <c r="F8" s="10">
        <f t="shared" si="0"/>
        <v>-1.4896195946134783E-2</v>
      </c>
      <c r="G8" s="12"/>
      <c r="H8" s="12"/>
      <c r="I8" s="10">
        <f t="shared" si="1"/>
        <v>-1.021824423022244E-2</v>
      </c>
      <c r="K8" s="5"/>
    </row>
    <row r="9" spans="1:11" x14ac:dyDescent="0.3">
      <c r="B9" s="88" t="s">
        <v>165</v>
      </c>
      <c r="C9" s="9">
        <v>0.37580014999999983</v>
      </c>
      <c r="D9" s="9">
        <v>0.26794999999999991</v>
      </c>
      <c r="E9" s="9">
        <v>1.4435167400000006</v>
      </c>
      <c r="F9" s="10">
        <f t="shared" si="0"/>
        <v>2.8411819154409632</v>
      </c>
      <c r="G9" s="12"/>
      <c r="H9" s="12"/>
      <c r="I9" s="10">
        <f t="shared" si="1"/>
        <v>4.3872615786527378</v>
      </c>
      <c r="K9" s="5"/>
    </row>
    <row r="10" spans="1:11" x14ac:dyDescent="0.3">
      <c r="B10" s="88" t="s">
        <v>168</v>
      </c>
      <c r="C10" s="9">
        <v>2.3966558899999999</v>
      </c>
      <c r="D10" s="9">
        <v>2.0723031419999995</v>
      </c>
      <c r="E10" s="9">
        <v>2.1017601400000001</v>
      </c>
      <c r="F10" s="10">
        <f t="shared" si="0"/>
        <v>-0.123044677056246</v>
      </c>
      <c r="G10" s="12"/>
      <c r="H10" s="12"/>
      <c r="I10" s="10">
        <f t="shared" si="1"/>
        <v>1.4214618220175668E-2</v>
      </c>
      <c r="K10" s="5"/>
    </row>
    <row r="11" spans="1:11" x14ac:dyDescent="0.3">
      <c r="B11" s="88" t="s">
        <v>170</v>
      </c>
      <c r="C11" s="9">
        <f t="shared" ref="C11:D11" si="3">SUM(C7:C10)</f>
        <v>46.391627836706064</v>
      </c>
      <c r="D11" s="9">
        <f t="shared" si="3"/>
        <v>44.822444462656293</v>
      </c>
      <c r="E11" s="9">
        <f t="shared" ref="E11" si="4">SUM(E7:E10)</f>
        <v>45.44974675885193</v>
      </c>
      <c r="F11" s="10">
        <f t="shared" si="0"/>
        <v>-2.030282449172649E-2</v>
      </c>
      <c r="G11" s="12"/>
      <c r="H11" s="12"/>
      <c r="I11" s="10">
        <f t="shared" si="1"/>
        <v>1.3995271871400705E-2</v>
      </c>
      <c r="K11" s="5"/>
    </row>
    <row r="12" spans="1:11" x14ac:dyDescent="0.3">
      <c r="B12" s="12"/>
      <c r="C12" s="12"/>
      <c r="D12" s="12"/>
      <c r="E12" s="12"/>
      <c r="F12" s="12"/>
      <c r="G12" s="12"/>
      <c r="H12" s="12"/>
      <c r="I12" s="12"/>
    </row>
    <row r="13" spans="1:11" x14ac:dyDescent="0.3">
      <c r="B13" s="12"/>
      <c r="C13" s="12"/>
      <c r="D13" s="12"/>
      <c r="E13" s="12"/>
      <c r="F13" s="12"/>
      <c r="G13" s="12"/>
      <c r="H13" s="12"/>
      <c r="I13" s="12"/>
    </row>
    <row r="14" spans="1:11" x14ac:dyDescent="0.3">
      <c r="B14" s="12" t="s">
        <v>290</v>
      </c>
      <c r="C14" s="137" t="s">
        <v>11</v>
      </c>
      <c r="D14" s="137"/>
      <c r="E14" s="12"/>
      <c r="F14" s="12"/>
      <c r="G14" s="12"/>
      <c r="H14" s="12"/>
      <c r="I14" s="12"/>
    </row>
    <row r="15" spans="1:11" ht="39" x14ac:dyDescent="0.3">
      <c r="B15" s="88" t="s">
        <v>19</v>
      </c>
      <c r="C15" s="106" t="s">
        <v>14</v>
      </c>
      <c r="D15" s="106" t="s">
        <v>17</v>
      </c>
      <c r="E15" s="106" t="s">
        <v>15</v>
      </c>
      <c r="F15" s="12"/>
      <c r="G15" s="12"/>
      <c r="H15" s="12"/>
      <c r="I15" s="12"/>
    </row>
    <row r="16" spans="1:11" x14ac:dyDescent="0.3">
      <c r="B16" s="88" t="s">
        <v>3</v>
      </c>
      <c r="C16" s="11">
        <f t="shared" ref="C16:E22" si="5">C4*11</f>
        <v>296.06798779462002</v>
      </c>
      <c r="D16" s="11">
        <f t="shared" si="5"/>
        <v>299.18670044705414</v>
      </c>
      <c r="E16" s="11">
        <f t="shared" si="5"/>
        <v>289.62036847619015</v>
      </c>
      <c r="F16" s="12"/>
      <c r="G16" s="12"/>
      <c r="H16" s="12"/>
      <c r="I16" s="12"/>
    </row>
    <row r="17" spans="2:9" x14ac:dyDescent="0.3">
      <c r="B17" s="88" t="s">
        <v>4</v>
      </c>
      <c r="C17" s="11">
        <f t="shared" si="5"/>
        <v>45.298606962843785</v>
      </c>
      <c r="D17" s="11">
        <f t="shared" si="5"/>
        <v>47.664707481175</v>
      </c>
      <c r="E17" s="11">
        <f t="shared" si="5"/>
        <v>40.763890342773401</v>
      </c>
      <c r="F17" s="12"/>
      <c r="G17" s="12"/>
      <c r="H17" s="12"/>
      <c r="I17" s="12"/>
    </row>
    <row r="18" spans="2:9" x14ac:dyDescent="0.3">
      <c r="B18" s="88" t="s">
        <v>166</v>
      </c>
      <c r="C18" s="11">
        <f t="shared" si="5"/>
        <v>101.57330579630296</v>
      </c>
      <c r="D18" s="11">
        <f t="shared" si="5"/>
        <v>83.755968741290019</v>
      </c>
      <c r="E18" s="11">
        <f t="shared" si="5"/>
        <v>94.243158118407678</v>
      </c>
      <c r="F18" s="12"/>
      <c r="G18" s="12"/>
      <c r="H18" s="12"/>
      <c r="I18" s="12"/>
    </row>
    <row r="19" spans="2:9" x14ac:dyDescent="0.3">
      <c r="B19" s="88" t="s">
        <v>169</v>
      </c>
      <c r="C19" s="11">
        <f t="shared" si="5"/>
        <v>442.93990055376673</v>
      </c>
      <c r="D19" s="11">
        <f t="shared" si="5"/>
        <v>430.60737666951917</v>
      </c>
      <c r="E19" s="11">
        <f t="shared" si="5"/>
        <v>424.62741693737121</v>
      </c>
      <c r="F19" s="12"/>
      <c r="G19" s="12"/>
      <c r="H19" s="12"/>
      <c r="I19" s="12"/>
    </row>
    <row r="20" spans="2:9" x14ac:dyDescent="0.3">
      <c r="B20" s="88" t="s">
        <v>167</v>
      </c>
      <c r="C20" s="11">
        <f t="shared" si="5"/>
        <v>36.870989210000005</v>
      </c>
      <c r="D20" s="11">
        <f t="shared" si="5"/>
        <v>36.696727857700004</v>
      </c>
      <c r="E20" s="11">
        <f t="shared" si="5"/>
        <v>36.321751730000017</v>
      </c>
      <c r="F20" s="12"/>
      <c r="G20" s="12"/>
      <c r="H20" s="12"/>
      <c r="I20" s="12"/>
    </row>
    <row r="21" spans="2:9" x14ac:dyDescent="0.3">
      <c r="B21" s="88" t="s">
        <v>165</v>
      </c>
      <c r="C21" s="11">
        <f t="shared" si="5"/>
        <v>4.1338016499999979</v>
      </c>
      <c r="D21" s="11">
        <f t="shared" si="5"/>
        <v>2.947449999999999</v>
      </c>
      <c r="E21" s="11">
        <f t="shared" si="5"/>
        <v>15.878684140000008</v>
      </c>
      <c r="F21" s="12"/>
      <c r="G21" s="12"/>
      <c r="H21" s="12"/>
      <c r="I21" s="12"/>
    </row>
    <row r="22" spans="2:9" x14ac:dyDescent="0.3">
      <c r="B22" s="88" t="s">
        <v>168</v>
      </c>
      <c r="C22" s="11">
        <f t="shared" si="5"/>
        <v>26.363214790000001</v>
      </c>
      <c r="D22" s="11">
        <f t="shared" si="5"/>
        <v>22.795334561999994</v>
      </c>
      <c r="E22" s="11">
        <f t="shared" si="5"/>
        <v>23.11936154</v>
      </c>
      <c r="F22" s="12"/>
      <c r="G22" s="12"/>
      <c r="H22" s="12"/>
      <c r="I22" s="12"/>
    </row>
    <row r="23" spans="2:9" x14ac:dyDescent="0.3">
      <c r="B23" s="88" t="s">
        <v>170</v>
      </c>
      <c r="C23" s="11">
        <f t="shared" ref="C23" si="6">SUM(C19:C22)</f>
        <v>510.30790620376672</v>
      </c>
      <c r="D23" s="11">
        <f t="shared" ref="D23" si="7">SUM(D19:D22)</f>
        <v>493.04688908921918</v>
      </c>
      <c r="E23" s="11">
        <f t="shared" ref="E23" si="8">SUM(E19:E22)</f>
        <v>499.94721434737124</v>
      </c>
      <c r="F23" s="12"/>
      <c r="G23" s="12"/>
      <c r="H23" s="12"/>
      <c r="I23" s="12"/>
    </row>
  </sheetData>
  <mergeCells count="1">
    <mergeCell ref="C14:D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B3231-AD9E-43E1-831D-3324925CAC91}">
  <dimension ref="A1:G22"/>
  <sheetViews>
    <sheetView workbookViewId="0">
      <selection activeCell="E6" sqref="E6"/>
    </sheetView>
  </sheetViews>
  <sheetFormatPr defaultRowHeight="13" x14ac:dyDescent="0.3"/>
  <cols>
    <col min="2" max="2" width="25.8984375" bestFit="1" customWidth="1"/>
    <col min="3" max="3" width="11.09765625" customWidth="1"/>
    <col min="4" max="5" width="12" bestFit="1" customWidth="1"/>
    <col min="6" max="6" width="10.09765625" customWidth="1"/>
    <col min="11" max="11" width="16.59765625" bestFit="1" customWidth="1"/>
    <col min="13" max="13" width="9.69921875" customWidth="1"/>
    <col min="15" max="15" width="10.59765625" customWidth="1"/>
  </cols>
  <sheetData>
    <row r="1" spans="1:7" x14ac:dyDescent="0.3">
      <c r="A1" s="69" t="str">
        <f>HYPERLINK("#'Contents'!A1","Content Page")</f>
        <v>Content Page</v>
      </c>
    </row>
    <row r="2" spans="1:7" x14ac:dyDescent="0.3">
      <c r="B2" t="s">
        <v>132</v>
      </c>
    </row>
    <row r="3" spans="1:7" ht="39" x14ac:dyDescent="0.3">
      <c r="B3" s="88" t="s">
        <v>0</v>
      </c>
      <c r="C3" s="106" t="s">
        <v>13</v>
      </c>
      <c r="D3" s="106" t="s">
        <v>12</v>
      </c>
      <c r="E3" s="8" t="s">
        <v>16</v>
      </c>
      <c r="G3" s="1"/>
    </row>
    <row r="4" spans="1:7" x14ac:dyDescent="0.3">
      <c r="B4" s="88" t="s">
        <v>3</v>
      </c>
      <c r="C4" s="9">
        <v>26.378070256363635</v>
      </c>
      <c r="D4" s="9">
        <v>25.697999134909097</v>
      </c>
      <c r="E4" s="10">
        <f>D4/C4-1</f>
        <v>-2.5781685879408656E-2</v>
      </c>
      <c r="G4" s="1"/>
    </row>
    <row r="5" spans="1:7" x14ac:dyDescent="0.3">
      <c r="B5" s="88" t="s">
        <v>4</v>
      </c>
      <c r="C5" s="9">
        <v>4.1287482307114356</v>
      </c>
      <c r="D5" s="9">
        <v>3.7</v>
      </c>
      <c r="E5" s="10">
        <f t="shared" ref="E5:E11" si="0">D5/C5-1</f>
        <v>-0.10384460537511553</v>
      </c>
      <c r="G5" s="1"/>
    </row>
    <row r="6" spans="1:7" x14ac:dyDescent="0.3">
      <c r="B6" s="88" t="s">
        <v>166</v>
      </c>
      <c r="C6" s="9">
        <v>9.2339368905729966</v>
      </c>
      <c r="D6" s="9">
        <v>8</v>
      </c>
      <c r="E6" s="10">
        <f t="shared" si="0"/>
        <v>-0.13363063936821284</v>
      </c>
      <c r="G6" s="1"/>
    </row>
    <row r="7" spans="1:7" x14ac:dyDescent="0.3">
      <c r="B7" s="88" t="s">
        <v>169</v>
      </c>
      <c r="C7" s="9">
        <f t="shared" ref="C7:D7" si="1">SUM(C4:C6)</f>
        <v>39.740755377648071</v>
      </c>
      <c r="D7" s="9">
        <f t="shared" si="1"/>
        <v>37.397999134909099</v>
      </c>
      <c r="E7" s="10">
        <f t="shared" si="0"/>
        <v>-5.895097414420658E-2</v>
      </c>
      <c r="G7" s="1"/>
    </row>
    <row r="8" spans="1:7" x14ac:dyDescent="0.3">
      <c r="B8" s="88" t="s">
        <v>167</v>
      </c>
      <c r="C8" s="9">
        <v>3.3519081100000001</v>
      </c>
      <c r="D8" s="9">
        <v>3.3</v>
      </c>
      <c r="E8" s="10">
        <f t="shared" si="0"/>
        <v>-1.5486137536151134E-2</v>
      </c>
      <c r="G8" s="1"/>
    </row>
    <row r="9" spans="1:7" x14ac:dyDescent="0.3">
      <c r="B9" s="88" t="s">
        <v>165</v>
      </c>
      <c r="C9" s="9">
        <v>0.37580014999999983</v>
      </c>
      <c r="D9" s="9">
        <v>1.4</v>
      </c>
      <c r="E9" s="10">
        <f t="shared" si="0"/>
        <v>2.7253843565522806</v>
      </c>
      <c r="G9" s="1"/>
    </row>
    <row r="10" spans="1:7" x14ac:dyDescent="0.3">
      <c r="B10" s="88" t="s">
        <v>168</v>
      </c>
      <c r="C10" s="9">
        <v>2.3966558899999999</v>
      </c>
      <c r="D10" s="9">
        <v>2.1</v>
      </c>
      <c r="E10" s="10">
        <f t="shared" si="0"/>
        <v>-0.12377909204145277</v>
      </c>
      <c r="G10" s="1"/>
    </row>
    <row r="11" spans="1:7" x14ac:dyDescent="0.3">
      <c r="B11" s="88" t="s">
        <v>170</v>
      </c>
      <c r="C11" s="9">
        <f t="shared" ref="C11" si="2">SUM(C7:C10)</f>
        <v>45.865119527648062</v>
      </c>
      <c r="D11" s="9">
        <f>SUM(D7:D10)</f>
        <v>44.197999134909097</v>
      </c>
      <c r="E11" s="10">
        <f t="shared" si="0"/>
        <v>-3.6348327659628255E-2</v>
      </c>
    </row>
    <row r="13" spans="1:7" x14ac:dyDescent="0.3">
      <c r="B13" t="s">
        <v>291</v>
      </c>
      <c r="C13" s="137" t="s">
        <v>11</v>
      </c>
      <c r="D13" s="137"/>
    </row>
    <row r="14" spans="1:7" ht="26" x14ac:dyDescent="0.3">
      <c r="B14" s="88" t="s">
        <v>19</v>
      </c>
      <c r="C14" s="8" t="s">
        <v>9</v>
      </c>
      <c r="D14" s="8" t="s">
        <v>10</v>
      </c>
    </row>
    <row r="15" spans="1:7" x14ac:dyDescent="0.3">
      <c r="B15" s="88" t="s">
        <v>3</v>
      </c>
      <c r="C15" s="11">
        <f t="shared" ref="C15:D21" si="3">C4*11</f>
        <v>290.15877281999997</v>
      </c>
      <c r="D15" s="11">
        <f t="shared" si="3"/>
        <v>282.67799048400008</v>
      </c>
    </row>
    <row r="16" spans="1:7" x14ac:dyDescent="0.3">
      <c r="B16" s="88" t="s">
        <v>4</v>
      </c>
      <c r="C16" s="11">
        <f t="shared" si="3"/>
        <v>45.41623053782579</v>
      </c>
      <c r="D16" s="11">
        <f t="shared" si="3"/>
        <v>40.700000000000003</v>
      </c>
    </row>
    <row r="17" spans="2:4" x14ac:dyDescent="0.3">
      <c r="B17" s="88" t="s">
        <v>166</v>
      </c>
      <c r="C17" s="11">
        <f t="shared" si="3"/>
        <v>101.57330579630296</v>
      </c>
      <c r="D17" s="11">
        <f t="shared" si="3"/>
        <v>88</v>
      </c>
    </row>
    <row r="18" spans="2:4" x14ac:dyDescent="0.3">
      <c r="B18" s="88" t="s">
        <v>169</v>
      </c>
      <c r="C18" s="11">
        <f t="shared" si="3"/>
        <v>437.14830915412881</v>
      </c>
      <c r="D18" s="11">
        <f t="shared" si="3"/>
        <v>411.37799048400007</v>
      </c>
    </row>
    <row r="19" spans="2:4" x14ac:dyDescent="0.3">
      <c r="B19" s="88" t="s">
        <v>167</v>
      </c>
      <c r="C19" s="11">
        <f t="shared" si="3"/>
        <v>36.870989210000005</v>
      </c>
      <c r="D19" s="11">
        <f t="shared" si="3"/>
        <v>36.299999999999997</v>
      </c>
    </row>
    <row r="20" spans="2:4" x14ac:dyDescent="0.3">
      <c r="B20" s="88" t="s">
        <v>165</v>
      </c>
      <c r="C20" s="11">
        <f t="shared" si="3"/>
        <v>4.1338016499999979</v>
      </c>
      <c r="D20" s="11">
        <f t="shared" si="3"/>
        <v>15.399999999999999</v>
      </c>
    </row>
    <row r="21" spans="2:4" x14ac:dyDescent="0.3">
      <c r="B21" s="88" t="s">
        <v>168</v>
      </c>
      <c r="C21" s="11">
        <f t="shared" si="3"/>
        <v>26.363214790000001</v>
      </c>
      <c r="D21" s="11">
        <f t="shared" si="3"/>
        <v>23.1</v>
      </c>
    </row>
    <row r="22" spans="2:4" x14ac:dyDescent="0.3">
      <c r="B22" s="88" t="s">
        <v>170</v>
      </c>
      <c r="C22" s="11">
        <f t="shared" ref="C22" si="4">SUM(C18:C21)</f>
        <v>504.5163148041288</v>
      </c>
      <c r="D22" s="11">
        <f>SUM(D18:D21)</f>
        <v>486.17799048400008</v>
      </c>
    </row>
  </sheetData>
  <mergeCells count="1">
    <mergeCell ref="C13:D1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16D06-51B2-41F3-ACC0-DB3862420CF1}">
  <dimension ref="A1:E185"/>
  <sheetViews>
    <sheetView workbookViewId="0"/>
  </sheetViews>
  <sheetFormatPr defaultRowHeight="13" x14ac:dyDescent="0.3"/>
  <sheetData>
    <row r="1" spans="1:5" x14ac:dyDescent="0.3">
      <c r="A1" s="69" t="str">
        <f>HYPERLINK("#'Contents'!A1","Content Page")</f>
        <v>Content Page</v>
      </c>
    </row>
    <row r="3" spans="1:5" x14ac:dyDescent="0.3">
      <c r="A3" t="s">
        <v>6</v>
      </c>
      <c r="B3" t="s">
        <v>128</v>
      </c>
      <c r="C3" t="s">
        <v>129</v>
      </c>
      <c r="E3" t="s">
        <v>130</v>
      </c>
    </row>
    <row r="4" spans="1:5" x14ac:dyDescent="0.3">
      <c r="A4" s="22">
        <v>45931.25</v>
      </c>
      <c r="B4" s="34">
        <v>63.39592963636364</v>
      </c>
      <c r="C4" s="34">
        <v>65.489985192891382</v>
      </c>
    </row>
    <row r="5" spans="1:5" x14ac:dyDescent="0.3">
      <c r="A5" s="22">
        <v>45932</v>
      </c>
      <c r="B5" s="34">
        <v>61.674431181818186</v>
      </c>
      <c r="C5" s="34">
        <v>66.955917326359611</v>
      </c>
    </row>
    <row r="6" spans="1:5" x14ac:dyDescent="0.3">
      <c r="A6" s="22">
        <v>45933</v>
      </c>
      <c r="B6" s="34">
        <v>64.610978181818183</v>
      </c>
      <c r="C6" s="34">
        <v>67.880519526616254</v>
      </c>
    </row>
    <row r="7" spans="1:5" x14ac:dyDescent="0.3">
      <c r="A7" s="22">
        <v>45934</v>
      </c>
      <c r="B7" s="34">
        <v>72.511045090909093</v>
      </c>
      <c r="C7" s="34">
        <v>64.239959819737734</v>
      </c>
    </row>
    <row r="8" spans="1:5" x14ac:dyDescent="0.3">
      <c r="A8" s="22">
        <v>45935</v>
      </c>
      <c r="B8" s="34">
        <v>72.203192909090902</v>
      </c>
      <c r="C8" s="34">
        <v>65.046533336338697</v>
      </c>
    </row>
    <row r="9" spans="1:5" x14ac:dyDescent="0.3">
      <c r="A9" s="22">
        <v>45936</v>
      </c>
      <c r="B9" s="34">
        <v>62.639318090909086</v>
      </c>
      <c r="C9" s="34">
        <v>72.386366414489146</v>
      </c>
    </row>
    <row r="10" spans="1:5" x14ac:dyDescent="0.3">
      <c r="A10" s="22">
        <v>45937</v>
      </c>
      <c r="B10" s="34">
        <v>63.803704363636363</v>
      </c>
      <c r="C10" s="34">
        <v>73.875211269120669</v>
      </c>
    </row>
    <row r="11" spans="1:5" x14ac:dyDescent="0.3">
      <c r="A11" s="22">
        <v>45938</v>
      </c>
      <c r="B11" s="34">
        <v>68.186713727272732</v>
      </c>
      <c r="C11" s="34">
        <v>74.974805133847937</v>
      </c>
    </row>
    <row r="12" spans="1:5" x14ac:dyDescent="0.3">
      <c r="A12" s="22">
        <v>45939</v>
      </c>
      <c r="B12" s="34">
        <v>71.971497090909097</v>
      </c>
      <c r="C12" s="34">
        <v>76.795743664079637</v>
      </c>
    </row>
    <row r="13" spans="1:5" x14ac:dyDescent="0.3">
      <c r="A13" s="22">
        <v>45940</v>
      </c>
      <c r="B13" s="34">
        <v>70.178178363636363</v>
      </c>
      <c r="C13" s="34">
        <v>77.813132425024136</v>
      </c>
    </row>
    <row r="14" spans="1:5" x14ac:dyDescent="0.3">
      <c r="A14" s="22">
        <v>45941</v>
      </c>
      <c r="B14" s="34">
        <v>68.563330363636354</v>
      </c>
      <c r="C14" s="34">
        <v>74.609451015617068</v>
      </c>
    </row>
    <row r="15" spans="1:5" x14ac:dyDescent="0.3">
      <c r="A15" s="22">
        <v>45942</v>
      </c>
      <c r="B15" s="34">
        <v>79.097002090909101</v>
      </c>
      <c r="C15" s="34">
        <v>75.496987681255817</v>
      </c>
    </row>
    <row r="16" spans="1:5" x14ac:dyDescent="0.3">
      <c r="A16" s="22">
        <v>45943</v>
      </c>
      <c r="B16" s="34">
        <v>80.140231818181817</v>
      </c>
      <c r="C16" s="34">
        <v>83.832181680596136</v>
      </c>
    </row>
    <row r="17" spans="1:3" x14ac:dyDescent="0.3">
      <c r="A17" s="22">
        <v>45944</v>
      </c>
      <c r="B17" s="34">
        <v>84.484534909090911</v>
      </c>
      <c r="C17" s="34">
        <v>85.959177524513279</v>
      </c>
    </row>
    <row r="18" spans="1:3" x14ac:dyDescent="0.3">
      <c r="A18" s="22">
        <v>45945</v>
      </c>
      <c r="B18" s="34">
        <v>90.817943999999997</v>
      </c>
      <c r="C18" s="34">
        <v>88.040192279999985</v>
      </c>
    </row>
    <row r="19" spans="1:3" x14ac:dyDescent="0.3">
      <c r="A19" s="22">
        <v>45946</v>
      </c>
      <c r="B19" s="34">
        <v>87.109541909090908</v>
      </c>
      <c r="C19" s="34">
        <v>90.189899998036992</v>
      </c>
    </row>
    <row r="20" spans="1:3" x14ac:dyDescent="0.3">
      <c r="A20" s="22">
        <v>45947</v>
      </c>
      <c r="B20" s="34">
        <v>85.379291090909092</v>
      </c>
      <c r="C20" s="34">
        <v>90.135081403547872</v>
      </c>
    </row>
    <row r="21" spans="1:3" x14ac:dyDescent="0.3">
      <c r="A21" s="22">
        <v>45948</v>
      </c>
      <c r="B21" s="34">
        <v>82.49836127272728</v>
      </c>
      <c r="C21" s="34">
        <v>86.239205986146416</v>
      </c>
    </row>
    <row r="22" spans="1:3" x14ac:dyDescent="0.3">
      <c r="A22" s="22">
        <v>45949</v>
      </c>
      <c r="B22" s="34">
        <v>80.619623545454544</v>
      </c>
      <c r="C22" s="34">
        <v>87.848824751483505</v>
      </c>
    </row>
    <row r="23" spans="1:3" x14ac:dyDescent="0.3">
      <c r="A23" s="22">
        <v>45950</v>
      </c>
      <c r="B23" s="34">
        <v>78.395703363636358</v>
      </c>
      <c r="C23" s="34">
        <v>96.045156733016896</v>
      </c>
    </row>
    <row r="24" spans="1:3" x14ac:dyDescent="0.3">
      <c r="A24" s="22">
        <v>45951</v>
      </c>
      <c r="B24" s="34">
        <v>82.458148636363632</v>
      </c>
      <c r="C24" s="34">
        <v>97.148086788849554</v>
      </c>
    </row>
    <row r="25" spans="1:3" x14ac:dyDescent="0.3">
      <c r="A25" s="22">
        <v>45952</v>
      </c>
      <c r="B25" s="34">
        <v>89.551241181818185</v>
      </c>
      <c r="C25" s="34">
        <v>98.968834585172985</v>
      </c>
    </row>
    <row r="26" spans="1:3" x14ac:dyDescent="0.3">
      <c r="A26" s="22">
        <v>45953</v>
      </c>
      <c r="B26" s="34">
        <v>110.33911754545456</v>
      </c>
      <c r="C26" s="34">
        <v>100.75989283651647</v>
      </c>
    </row>
    <row r="27" spans="1:3" x14ac:dyDescent="0.3">
      <c r="A27" s="22">
        <v>45954</v>
      </c>
      <c r="B27" s="34">
        <v>115.64047945454546</v>
      </c>
      <c r="C27" s="34">
        <v>101.64311607845535</v>
      </c>
    </row>
    <row r="28" spans="1:3" x14ac:dyDescent="0.3">
      <c r="A28" s="22">
        <v>45955</v>
      </c>
      <c r="B28" s="34">
        <v>113.22395027272727</v>
      </c>
      <c r="C28" s="34">
        <v>97.536552906886541</v>
      </c>
    </row>
    <row r="29" spans="1:3" x14ac:dyDescent="0.3">
      <c r="A29" s="22">
        <v>45956</v>
      </c>
      <c r="B29" s="34">
        <v>126.34875609090909</v>
      </c>
      <c r="C29" s="34">
        <v>98.760684418117449</v>
      </c>
    </row>
    <row r="30" spans="1:3" x14ac:dyDescent="0.3">
      <c r="A30" s="22">
        <v>45957</v>
      </c>
      <c r="B30" s="34">
        <v>111.80977390909091</v>
      </c>
      <c r="C30" s="34">
        <v>108.95248024532583</v>
      </c>
    </row>
    <row r="31" spans="1:3" x14ac:dyDescent="0.3">
      <c r="A31" s="22">
        <v>45958</v>
      </c>
      <c r="B31" s="34">
        <v>100.03923909090908</v>
      </c>
      <c r="C31" s="34">
        <v>111.31599235519711</v>
      </c>
    </row>
    <row r="32" spans="1:3" x14ac:dyDescent="0.3">
      <c r="A32" s="22">
        <v>45959</v>
      </c>
      <c r="B32" s="34">
        <v>110.22174181818181</v>
      </c>
      <c r="C32" s="34">
        <v>112.51233836177795</v>
      </c>
    </row>
    <row r="33" spans="1:3" x14ac:dyDescent="0.3">
      <c r="A33" s="22">
        <v>45960</v>
      </c>
      <c r="B33" s="34">
        <v>119.04862618181818</v>
      </c>
      <c r="C33" s="34">
        <v>114.07505178319389</v>
      </c>
    </row>
    <row r="34" spans="1:3" x14ac:dyDescent="0.3">
      <c r="A34" s="22">
        <v>45961</v>
      </c>
      <c r="B34" s="34">
        <v>94.777291727272726</v>
      </c>
      <c r="C34" s="34">
        <v>115.78448729185037</v>
      </c>
    </row>
    <row r="35" spans="1:3" x14ac:dyDescent="0.3">
      <c r="A35" s="22">
        <v>45962</v>
      </c>
      <c r="B35" s="34">
        <v>93.428367545454535</v>
      </c>
      <c r="C35" s="34">
        <v>110.24453279975059</v>
      </c>
    </row>
    <row r="36" spans="1:3" x14ac:dyDescent="0.3">
      <c r="A36" s="22">
        <v>45963</v>
      </c>
      <c r="B36" s="34">
        <v>106.79577681818181</v>
      </c>
      <c r="C36" s="34">
        <v>111.09067870089301</v>
      </c>
    </row>
    <row r="37" spans="1:3" x14ac:dyDescent="0.3">
      <c r="A37" s="22">
        <v>45964</v>
      </c>
      <c r="B37" s="34">
        <v>99.616773363636355</v>
      </c>
      <c r="C37" s="34">
        <v>120.96981539492357</v>
      </c>
    </row>
    <row r="38" spans="1:3" x14ac:dyDescent="0.3">
      <c r="A38" s="22">
        <v>45965</v>
      </c>
      <c r="B38" s="34">
        <v>86.283075999999994</v>
      </c>
      <c r="C38" s="34">
        <v>122.94207826909893</v>
      </c>
    </row>
    <row r="39" spans="1:3" x14ac:dyDescent="0.3">
      <c r="A39" s="22">
        <v>45966</v>
      </c>
      <c r="B39" s="34">
        <v>78.705361090909093</v>
      </c>
      <c r="C39" s="34">
        <v>124.94363627064359</v>
      </c>
    </row>
    <row r="40" spans="1:3" x14ac:dyDescent="0.3">
      <c r="A40" s="22">
        <v>45967</v>
      </c>
      <c r="B40" s="34">
        <v>77.499247363636371</v>
      </c>
      <c r="C40" s="34">
        <v>125.83389464798874</v>
      </c>
    </row>
    <row r="41" spans="1:3" x14ac:dyDescent="0.3">
      <c r="A41" s="22">
        <v>45968</v>
      </c>
      <c r="B41" s="34">
        <v>82.30084972727272</v>
      </c>
      <c r="C41" s="34">
        <v>126.48991619947707</v>
      </c>
    </row>
    <row r="42" spans="1:3" x14ac:dyDescent="0.3">
      <c r="A42" s="22">
        <v>45969</v>
      </c>
      <c r="B42" s="34">
        <v>83.776743545454551</v>
      </c>
      <c r="C42" s="34">
        <v>121.33929503865647</v>
      </c>
    </row>
    <row r="43" spans="1:3" x14ac:dyDescent="0.3">
      <c r="A43" s="22">
        <v>45970</v>
      </c>
      <c r="B43" s="34">
        <v>99.28143654545454</v>
      </c>
      <c r="C43" s="34">
        <v>122.56366294739338</v>
      </c>
    </row>
    <row r="44" spans="1:3" x14ac:dyDescent="0.3">
      <c r="A44" s="22">
        <v>45971</v>
      </c>
      <c r="B44" s="34">
        <v>104.06299281818183</v>
      </c>
      <c r="C44" s="34">
        <v>132.74606316065967</v>
      </c>
    </row>
    <row r="45" spans="1:3" x14ac:dyDescent="0.3">
      <c r="A45" s="22">
        <v>45972</v>
      </c>
      <c r="B45" s="34">
        <v>108.16593309090909</v>
      </c>
      <c r="C45" s="34">
        <v>134.62331177435237</v>
      </c>
    </row>
    <row r="46" spans="1:3" x14ac:dyDescent="0.3">
      <c r="A46" s="22">
        <v>45973</v>
      </c>
      <c r="B46" s="34">
        <v>92.181194454545448</v>
      </c>
      <c r="C46" s="34">
        <v>136.15245736534996</v>
      </c>
    </row>
    <row r="47" spans="1:3" x14ac:dyDescent="0.3">
      <c r="A47" s="22">
        <v>45974</v>
      </c>
      <c r="B47" s="34">
        <v>92.861403636363633</v>
      </c>
      <c r="C47" s="34">
        <v>136.41110633958166</v>
      </c>
    </row>
    <row r="48" spans="1:3" x14ac:dyDescent="0.3">
      <c r="A48" s="22">
        <v>45975</v>
      </c>
      <c r="B48" s="34">
        <v>116.55058981818181</v>
      </c>
      <c r="C48" s="34">
        <v>136.60384434883346</v>
      </c>
    </row>
    <row r="49" spans="1:3" x14ac:dyDescent="0.3">
      <c r="A49" s="22">
        <v>45976</v>
      </c>
      <c r="B49" s="34">
        <v>110.36171454545456</v>
      </c>
      <c r="C49" s="34">
        <v>131.21885016246176</v>
      </c>
    </row>
    <row r="50" spans="1:3" x14ac:dyDescent="0.3">
      <c r="A50" s="22">
        <v>45977</v>
      </c>
      <c r="B50" s="34">
        <v>127.20388018181818</v>
      </c>
      <c r="C50" s="34">
        <v>133.06058757855186</v>
      </c>
    </row>
    <row r="51" spans="1:3" x14ac:dyDescent="0.3">
      <c r="A51" s="22">
        <v>45978</v>
      </c>
      <c r="B51" s="34">
        <v>163.62493263636364</v>
      </c>
      <c r="C51" s="34">
        <v>144.52047960188256</v>
      </c>
    </row>
    <row r="52" spans="1:3" x14ac:dyDescent="0.3">
      <c r="A52" s="22">
        <v>45979</v>
      </c>
      <c r="B52" s="34">
        <v>177.09869872727273</v>
      </c>
      <c r="C52" s="34">
        <v>147.805205687144</v>
      </c>
    </row>
    <row r="53" spans="1:3" x14ac:dyDescent="0.3">
      <c r="A53" s="22">
        <v>45980</v>
      </c>
      <c r="B53" s="34">
        <v>199.41508827272727</v>
      </c>
      <c r="C53" s="34">
        <v>149.3901657086565</v>
      </c>
    </row>
    <row r="54" spans="1:3" x14ac:dyDescent="0.3">
      <c r="A54" s="22">
        <v>45981</v>
      </c>
      <c r="B54" s="34">
        <v>215.68915854545455</v>
      </c>
      <c r="C54" s="34">
        <v>149.90608871637167</v>
      </c>
    </row>
    <row r="55" spans="1:3" x14ac:dyDescent="0.3">
      <c r="A55" s="22">
        <v>45982</v>
      </c>
      <c r="B55" s="34">
        <v>207.33880509090909</v>
      </c>
      <c r="C55" s="34">
        <v>149.84393518851167</v>
      </c>
    </row>
    <row r="56" spans="1:3" x14ac:dyDescent="0.3">
      <c r="A56" s="22">
        <v>45983</v>
      </c>
      <c r="B56" s="34">
        <v>172.82482127272726</v>
      </c>
      <c r="C56" s="34">
        <v>143.15777812855188</v>
      </c>
    </row>
    <row r="57" spans="1:3" x14ac:dyDescent="0.3">
      <c r="A57" s="22">
        <v>45984</v>
      </c>
      <c r="B57" s="34">
        <v>155.49524472727273</v>
      </c>
      <c r="C57" s="34">
        <v>143.70597747660497</v>
      </c>
    </row>
    <row r="58" spans="1:3" x14ac:dyDescent="0.3">
      <c r="A58" s="22">
        <v>45985</v>
      </c>
      <c r="B58" s="34">
        <v>173.28214827272728</v>
      </c>
      <c r="C58" s="34">
        <v>154.26412015069994</v>
      </c>
    </row>
    <row r="59" spans="1:3" x14ac:dyDescent="0.3">
      <c r="A59" s="22">
        <v>45986</v>
      </c>
      <c r="B59" s="34">
        <v>184.74098545454547</v>
      </c>
      <c r="C59" s="34">
        <v>155.35910449650038</v>
      </c>
    </row>
    <row r="60" spans="1:3" x14ac:dyDescent="0.3">
      <c r="A60" s="22">
        <v>45987</v>
      </c>
      <c r="B60" s="34">
        <v>188.37567390909089</v>
      </c>
      <c r="C60" s="34">
        <v>156.53621353242156</v>
      </c>
    </row>
    <row r="61" spans="1:3" x14ac:dyDescent="0.3">
      <c r="A61" s="22">
        <v>45988</v>
      </c>
      <c r="B61" s="34">
        <v>134.18208881818182</v>
      </c>
      <c r="C61" s="34">
        <v>156.93226583226871</v>
      </c>
    </row>
    <row r="62" spans="1:3" x14ac:dyDescent="0.3">
      <c r="A62" s="22">
        <v>45989</v>
      </c>
      <c r="B62" s="34">
        <v>138.59883554545456</v>
      </c>
      <c r="C62" s="34">
        <v>157.13722725304103</v>
      </c>
    </row>
    <row r="63" spans="1:3" x14ac:dyDescent="0.3">
      <c r="A63" s="22">
        <v>45990</v>
      </c>
      <c r="B63" s="34">
        <v>144.79995054545455</v>
      </c>
      <c r="C63" s="34">
        <v>150.73240933533387</v>
      </c>
    </row>
    <row r="64" spans="1:3" x14ac:dyDescent="0.3">
      <c r="A64" s="22">
        <v>45991</v>
      </c>
      <c r="B64" s="34">
        <v>162.46512090909093</v>
      </c>
      <c r="C64" s="34">
        <v>152.26904048901045</v>
      </c>
    </row>
    <row r="65" spans="1:3" x14ac:dyDescent="0.3">
      <c r="A65" s="22">
        <v>45992</v>
      </c>
      <c r="B65" s="34">
        <v>151.05015518181818</v>
      </c>
      <c r="C65" s="34">
        <v>164.42224643514882</v>
      </c>
    </row>
    <row r="66" spans="1:3" x14ac:dyDescent="0.3">
      <c r="A66" s="22">
        <v>45993</v>
      </c>
      <c r="B66" s="34">
        <v>149.27851236363637</v>
      </c>
      <c r="C66" s="34">
        <v>165.75314118623493</v>
      </c>
    </row>
    <row r="67" spans="1:3" x14ac:dyDescent="0.3">
      <c r="A67" s="22">
        <v>45994</v>
      </c>
      <c r="B67" s="34">
        <v>164.34005272727273</v>
      </c>
      <c r="C67" s="34">
        <v>166.00015752786805</v>
      </c>
    </row>
    <row r="68" spans="1:3" x14ac:dyDescent="0.3">
      <c r="A68" s="22">
        <v>45995</v>
      </c>
      <c r="B68" s="34">
        <v>169.087492</v>
      </c>
      <c r="C68" s="34">
        <v>166.20735650092519</v>
      </c>
    </row>
    <row r="69" spans="1:3" x14ac:dyDescent="0.3">
      <c r="A69" s="22">
        <v>45996</v>
      </c>
      <c r="B69" s="34">
        <v>178.84657336363637</v>
      </c>
      <c r="C69" s="34">
        <v>164.90629715946901</v>
      </c>
    </row>
    <row r="70" spans="1:3" x14ac:dyDescent="0.3">
      <c r="A70" s="22">
        <v>45997</v>
      </c>
      <c r="B70" s="34">
        <v>138.42250181818181</v>
      </c>
      <c r="C70" s="34">
        <v>156.3574799952695</v>
      </c>
    </row>
    <row r="71" spans="1:3" x14ac:dyDescent="0.3">
      <c r="A71" s="22">
        <v>45998</v>
      </c>
      <c r="B71" s="34">
        <v>132.85481545454545</v>
      </c>
      <c r="C71" s="34">
        <v>156.16294591839099</v>
      </c>
    </row>
    <row r="72" spans="1:3" x14ac:dyDescent="0.3">
      <c r="A72" s="22">
        <v>45999</v>
      </c>
      <c r="B72" s="34">
        <v>130.38347072727274</v>
      </c>
      <c r="C72" s="34">
        <v>167.46512867757846</v>
      </c>
    </row>
    <row r="73" spans="1:3" x14ac:dyDescent="0.3">
      <c r="A73" s="22">
        <v>46000</v>
      </c>
      <c r="B73" s="34">
        <v>123.93094336363637</v>
      </c>
      <c r="C73" s="34">
        <v>168.82148630529363</v>
      </c>
    </row>
    <row r="74" spans="1:3" x14ac:dyDescent="0.3">
      <c r="A74" s="22">
        <v>46001</v>
      </c>
      <c r="B74" s="34">
        <v>132.13215818181817</v>
      </c>
      <c r="C74" s="34">
        <v>169.68040957045858</v>
      </c>
    </row>
    <row r="75" spans="1:3" x14ac:dyDescent="0.3">
      <c r="A75" s="22">
        <v>46002</v>
      </c>
      <c r="B75" s="34">
        <v>137.42051681818182</v>
      </c>
      <c r="C75" s="34">
        <v>170.58680736149637</v>
      </c>
    </row>
    <row r="76" spans="1:3" x14ac:dyDescent="0.3">
      <c r="A76" s="22">
        <v>46003</v>
      </c>
      <c r="B76" s="34">
        <v>140.06631290909093</v>
      </c>
      <c r="C76" s="34">
        <v>170.42019921493161</v>
      </c>
    </row>
    <row r="77" spans="1:3" x14ac:dyDescent="0.3">
      <c r="A77" s="22">
        <v>46004</v>
      </c>
      <c r="B77" s="34">
        <v>148.76061163636362</v>
      </c>
      <c r="C77" s="34">
        <v>162.71378570039417</v>
      </c>
    </row>
    <row r="78" spans="1:3" x14ac:dyDescent="0.3">
      <c r="A78" s="22">
        <v>46005</v>
      </c>
      <c r="B78" s="34">
        <v>137.96208536363636</v>
      </c>
      <c r="C78" s="34">
        <v>163.19932389607402</v>
      </c>
    </row>
    <row r="79" spans="1:3" x14ac:dyDescent="0.3">
      <c r="A79" s="22">
        <v>46006</v>
      </c>
      <c r="B79" s="34">
        <v>138.99905809090907</v>
      </c>
      <c r="C79" s="34">
        <v>174.86849809610618</v>
      </c>
    </row>
    <row r="80" spans="1:3" x14ac:dyDescent="0.3">
      <c r="A80" s="22">
        <v>46007</v>
      </c>
      <c r="B80" s="34">
        <v>153.01879600000001</v>
      </c>
      <c r="C80" s="34">
        <v>175.66873801546259</v>
      </c>
    </row>
    <row r="81" spans="1:3" x14ac:dyDescent="0.3">
      <c r="A81" s="22">
        <v>46008</v>
      </c>
      <c r="B81" s="34">
        <v>168.84958154545455</v>
      </c>
      <c r="C81" s="34">
        <v>176.52988155246177</v>
      </c>
    </row>
    <row r="82" spans="1:3" x14ac:dyDescent="0.3">
      <c r="A82" s="22">
        <v>46009</v>
      </c>
      <c r="B82" s="34">
        <v>146.06481772727273</v>
      </c>
      <c r="C82" s="34">
        <v>176.74211281648431</v>
      </c>
    </row>
    <row r="83" spans="1:3" x14ac:dyDescent="0.3">
      <c r="A83" s="22">
        <v>46010</v>
      </c>
      <c r="B83" s="34">
        <v>151.40831781818181</v>
      </c>
      <c r="C83" s="34">
        <v>175.80226496490747</v>
      </c>
    </row>
    <row r="84" spans="1:3" x14ac:dyDescent="0.3">
      <c r="A84" s="22">
        <v>46011</v>
      </c>
      <c r="B84" s="34">
        <v>155.51266645454547</v>
      </c>
      <c r="C84" s="34">
        <v>165.78978616757843</v>
      </c>
    </row>
    <row r="85" spans="1:3" x14ac:dyDescent="0.3">
      <c r="A85" s="22">
        <v>46012</v>
      </c>
      <c r="B85" s="34">
        <v>139.7616799090909</v>
      </c>
      <c r="C85" s="34">
        <v>165.82574540875302</v>
      </c>
    </row>
    <row r="86" spans="1:3" x14ac:dyDescent="0.3">
      <c r="A86" s="22">
        <v>46013</v>
      </c>
      <c r="B86" s="34">
        <v>138.41695063636362</v>
      </c>
      <c r="C86" s="34">
        <v>173.13552250082864</v>
      </c>
    </row>
    <row r="87" spans="1:3" x14ac:dyDescent="0.3">
      <c r="A87" s="22">
        <v>46014</v>
      </c>
      <c r="B87" s="34">
        <v>156.52253490909092</v>
      </c>
      <c r="C87" s="34">
        <v>173.30109331777155</v>
      </c>
    </row>
    <row r="88" spans="1:3" x14ac:dyDescent="0.3">
      <c r="A88" s="22">
        <v>46015</v>
      </c>
      <c r="B88" s="34">
        <v>175.38599218181818</v>
      </c>
      <c r="C88" s="34">
        <v>165.82313969304104</v>
      </c>
    </row>
    <row r="89" spans="1:3" x14ac:dyDescent="0.3">
      <c r="A89" s="22">
        <v>46016</v>
      </c>
      <c r="B89" s="34">
        <v>178.02006045454544</v>
      </c>
      <c r="C89" s="34">
        <v>148.22196478497989</v>
      </c>
    </row>
    <row r="90" spans="1:3" x14ac:dyDescent="0.3">
      <c r="A90" s="22">
        <v>46017</v>
      </c>
      <c r="B90" s="34">
        <v>177.14912963636363</v>
      </c>
      <c r="C90" s="34">
        <v>164.7691383938697</v>
      </c>
    </row>
    <row r="91" spans="1:3" x14ac:dyDescent="0.3">
      <c r="A91" s="22">
        <v>46018</v>
      </c>
      <c r="B91" s="34">
        <v>172.555824</v>
      </c>
      <c r="C91" s="34">
        <v>166.05070042007239</v>
      </c>
    </row>
    <row r="92" spans="1:3" x14ac:dyDescent="0.3">
      <c r="A92" s="22">
        <v>46019</v>
      </c>
      <c r="B92" s="34">
        <v>165.04656172727272</v>
      </c>
      <c r="C92" s="34">
        <v>167.2984667759614</v>
      </c>
    </row>
    <row r="93" spans="1:3" x14ac:dyDescent="0.3">
      <c r="A93" s="22">
        <v>46020</v>
      </c>
      <c r="B93" s="34">
        <v>175.79716199999999</v>
      </c>
      <c r="C93" s="34">
        <v>170.53360619098152</v>
      </c>
    </row>
    <row r="94" spans="1:3" x14ac:dyDescent="0.3">
      <c r="A94" s="22">
        <v>46021</v>
      </c>
      <c r="B94" s="34">
        <v>185.32934327272727</v>
      </c>
      <c r="C94" s="34">
        <v>170.84262149648433</v>
      </c>
    </row>
    <row r="95" spans="1:3" x14ac:dyDescent="0.3">
      <c r="A95" s="22">
        <v>46022</v>
      </c>
      <c r="B95" s="34">
        <v>204.88079245454546</v>
      </c>
      <c r="C95" s="34">
        <v>170.91889034164117</v>
      </c>
    </row>
    <row r="96" spans="1:3" x14ac:dyDescent="0.3">
      <c r="A96" s="22">
        <v>46023</v>
      </c>
      <c r="B96" s="34">
        <v>191.63225881818181</v>
      </c>
      <c r="C96" s="34">
        <v>167.03606683956116</v>
      </c>
    </row>
    <row r="97" spans="1:3" x14ac:dyDescent="0.3">
      <c r="A97" s="22">
        <v>46024</v>
      </c>
      <c r="B97" s="34">
        <v>212.81745463636366</v>
      </c>
      <c r="C97" s="34">
        <v>181.71751525847961</v>
      </c>
    </row>
    <row r="98" spans="1:3" x14ac:dyDescent="0.3">
      <c r="A98" s="22">
        <v>46025</v>
      </c>
      <c r="B98" s="34">
        <v>224.37351045454548</v>
      </c>
      <c r="C98" s="34">
        <v>171.48617316257051</v>
      </c>
    </row>
    <row r="99" spans="1:3" x14ac:dyDescent="0.3">
      <c r="A99" s="22">
        <v>46026</v>
      </c>
      <c r="B99" s="34">
        <v>232.04906418181815</v>
      </c>
      <c r="C99" s="34">
        <v>171.33572050051723</v>
      </c>
    </row>
    <row r="100" spans="1:3" x14ac:dyDescent="0.3">
      <c r="A100" s="22">
        <v>46027</v>
      </c>
      <c r="B100" s="34">
        <v>255.51350400000001</v>
      </c>
      <c r="C100" s="34">
        <v>183.13129048097178</v>
      </c>
    </row>
    <row r="101" spans="1:3" x14ac:dyDescent="0.3">
      <c r="A101" s="22">
        <v>46028</v>
      </c>
      <c r="B101" s="34">
        <v>248.2090048181818</v>
      </c>
      <c r="C101" s="34">
        <v>183.14407625689657</v>
      </c>
    </row>
    <row r="102" spans="1:3" x14ac:dyDescent="0.3">
      <c r="A102" s="22">
        <v>46029</v>
      </c>
      <c r="B102" s="34">
        <v>215.37588590909093</v>
      </c>
      <c r="C102" s="34">
        <v>183.38635428537617</v>
      </c>
    </row>
    <row r="103" spans="1:3" x14ac:dyDescent="0.3">
      <c r="A103" s="22">
        <v>46030</v>
      </c>
      <c r="B103" s="34">
        <v>221.45039109090911</v>
      </c>
      <c r="C103" s="34">
        <v>183.95069371960813</v>
      </c>
    </row>
    <row r="104" spans="1:3" x14ac:dyDescent="0.3">
      <c r="A104" s="22">
        <v>46031</v>
      </c>
      <c r="B104" s="34">
        <v>219.68621972727271</v>
      </c>
      <c r="C104" s="34">
        <v>182.9216638417868</v>
      </c>
    </row>
    <row r="105" spans="1:3" x14ac:dyDescent="0.3">
      <c r="A105" s="22">
        <v>46032</v>
      </c>
      <c r="B105" s="34">
        <v>213.42760163636362</v>
      </c>
      <c r="C105" s="34">
        <v>174.23025869946707</v>
      </c>
    </row>
    <row r="106" spans="1:3" x14ac:dyDescent="0.3">
      <c r="A106" s="22">
        <v>46033</v>
      </c>
      <c r="B106" s="34">
        <v>199.31654927272726</v>
      </c>
      <c r="C106" s="34">
        <v>174.48771771010973</v>
      </c>
    </row>
    <row r="107" spans="1:3" x14ac:dyDescent="0.3">
      <c r="A107" s="22">
        <v>46034</v>
      </c>
      <c r="B107" s="34">
        <v>163.03405172727273</v>
      </c>
      <c r="C107" s="34">
        <v>187.22832612860503</v>
      </c>
    </row>
    <row r="108" spans="1:3" x14ac:dyDescent="0.3">
      <c r="A108" s="22">
        <v>46035</v>
      </c>
      <c r="B108" s="34">
        <v>167.28516827272728</v>
      </c>
      <c r="C108" s="34">
        <v>187.49452261137932</v>
      </c>
    </row>
    <row r="109" spans="1:3" x14ac:dyDescent="0.3">
      <c r="A109" s="22">
        <v>46036</v>
      </c>
      <c r="B109" s="34">
        <v>191.48376181818182</v>
      </c>
      <c r="C109" s="34">
        <v>187.51156946587773</v>
      </c>
    </row>
    <row r="110" spans="1:3" x14ac:dyDescent="0.3">
      <c r="A110" s="22">
        <v>46037</v>
      </c>
      <c r="B110" s="34">
        <v>179.27168363636363</v>
      </c>
      <c r="C110" s="34">
        <v>187.43344148954546</v>
      </c>
    </row>
    <row r="111" spans="1:3" x14ac:dyDescent="0.3">
      <c r="A111" s="22">
        <v>46038</v>
      </c>
      <c r="B111" s="34">
        <v>176.94648318181817</v>
      </c>
      <c r="C111" s="34">
        <v>185.89049641946707</v>
      </c>
    </row>
    <row r="112" spans="1:3" x14ac:dyDescent="0.3">
      <c r="A112" s="22">
        <v>46039</v>
      </c>
      <c r="B112" s="34">
        <v>157.48633572727272</v>
      </c>
      <c r="C112" s="34">
        <v>176.30335335445139</v>
      </c>
    </row>
    <row r="113" spans="1:3" x14ac:dyDescent="0.3">
      <c r="A113" s="22">
        <v>46040</v>
      </c>
      <c r="B113" s="34">
        <v>158.10286027272727</v>
      </c>
      <c r="C113" s="34">
        <v>176.1311248176489</v>
      </c>
    </row>
    <row r="114" spans="1:3" x14ac:dyDescent="0.3">
      <c r="A114" s="22">
        <v>46041</v>
      </c>
      <c r="B114" s="34">
        <v>161.10514781818182</v>
      </c>
      <c r="C114" s="34">
        <v>188.19229505978058</v>
      </c>
    </row>
    <row r="115" spans="1:3" x14ac:dyDescent="0.3">
      <c r="A115" s="22">
        <v>46042</v>
      </c>
      <c r="B115" s="34">
        <v>161.61077309090908</v>
      </c>
      <c r="C115" s="34">
        <v>187.93038249175549</v>
      </c>
    </row>
    <row r="116" spans="1:3" x14ac:dyDescent="0.3">
      <c r="A116" s="22">
        <v>46043</v>
      </c>
      <c r="B116" s="34">
        <v>168.81101654545455</v>
      </c>
      <c r="C116" s="34">
        <v>187.50925586703761</v>
      </c>
    </row>
    <row r="117" spans="1:3" x14ac:dyDescent="0.3">
      <c r="A117" s="22">
        <v>46044</v>
      </c>
      <c r="B117" s="34">
        <v>163.84821845454545</v>
      </c>
      <c r="C117" s="34">
        <v>186.55910730518809</v>
      </c>
    </row>
    <row r="118" spans="1:3" x14ac:dyDescent="0.3">
      <c r="A118" s="22">
        <v>46045</v>
      </c>
      <c r="B118" s="34">
        <v>172.42518036363637</v>
      </c>
      <c r="C118" s="34">
        <v>184.02993222490596</v>
      </c>
    </row>
    <row r="119" spans="1:3" x14ac:dyDescent="0.3">
      <c r="A119" s="22">
        <v>46046</v>
      </c>
      <c r="B119" s="34">
        <v>163.0592319090909</v>
      </c>
      <c r="C119" s="34">
        <v>173.63808803119124</v>
      </c>
    </row>
    <row r="120" spans="1:3" x14ac:dyDescent="0.3">
      <c r="A120" s="22">
        <v>46047</v>
      </c>
      <c r="B120" s="34">
        <v>167.09350527272727</v>
      </c>
      <c r="C120" s="34">
        <v>172.6794652187931</v>
      </c>
    </row>
    <row r="121" spans="1:3" x14ac:dyDescent="0.3">
      <c r="A121" s="22">
        <v>46048</v>
      </c>
      <c r="B121" s="34">
        <v>191.73912063636365</v>
      </c>
      <c r="C121" s="34">
        <v>183.81372965484326</v>
      </c>
    </row>
    <row r="122" spans="1:3" x14ac:dyDescent="0.3">
      <c r="A122" s="22">
        <v>46049</v>
      </c>
      <c r="B122" s="34">
        <v>190.19420681818181</v>
      </c>
      <c r="C122" s="34">
        <v>183.44390405410658</v>
      </c>
    </row>
    <row r="123" spans="1:3" x14ac:dyDescent="0.3">
      <c r="A123" s="22">
        <v>46050</v>
      </c>
      <c r="B123" s="34">
        <v>181.18030345454545</v>
      </c>
      <c r="C123" s="34">
        <v>183.40971922807213</v>
      </c>
    </row>
    <row r="124" spans="1:3" x14ac:dyDescent="0.3">
      <c r="A124" s="22">
        <v>46051</v>
      </c>
      <c r="B124" s="34">
        <v>196.5046789090909</v>
      </c>
      <c r="C124" s="34">
        <v>183.28434639736676</v>
      </c>
    </row>
    <row r="125" spans="1:3" x14ac:dyDescent="0.3">
      <c r="A125" s="22">
        <v>46052</v>
      </c>
      <c r="B125" s="34">
        <v>182.1542180909091</v>
      </c>
      <c r="C125" s="34">
        <v>181.78445947677116</v>
      </c>
    </row>
    <row r="126" spans="1:3" x14ac:dyDescent="0.3">
      <c r="A126" s="22">
        <v>46053</v>
      </c>
      <c r="B126" s="34">
        <v>157.31280963636362</v>
      </c>
      <c r="C126" s="34">
        <v>172.14222810595609</v>
      </c>
    </row>
    <row r="127" spans="1:3" x14ac:dyDescent="0.3">
      <c r="A127" s="22">
        <v>46054</v>
      </c>
      <c r="B127" s="34">
        <v>153.03389436363636</v>
      </c>
      <c r="C127" s="34">
        <v>171.44587488603449</v>
      </c>
    </row>
    <row r="128" spans="1:3" x14ac:dyDescent="0.3">
      <c r="A128" s="22">
        <v>46055</v>
      </c>
      <c r="B128" s="34">
        <v>171.00796890909092</v>
      </c>
      <c r="C128" s="34">
        <v>182.64510522829153</v>
      </c>
    </row>
    <row r="129" spans="1:3" x14ac:dyDescent="0.3">
      <c r="A129" s="22">
        <v>46056</v>
      </c>
      <c r="B129" s="34">
        <v>197.84591672727271</v>
      </c>
      <c r="C129" s="34">
        <v>182.44888049470219</v>
      </c>
    </row>
    <row r="130" spans="1:3" x14ac:dyDescent="0.3">
      <c r="A130" s="22">
        <v>46057</v>
      </c>
      <c r="B130" s="34">
        <v>177.89349627272728</v>
      </c>
      <c r="C130" s="34">
        <v>182.73125808675547</v>
      </c>
    </row>
    <row r="131" spans="1:3" x14ac:dyDescent="0.3">
      <c r="A131" s="22">
        <v>46058</v>
      </c>
      <c r="B131" s="34">
        <v>187.82823400000001</v>
      </c>
      <c r="C131" s="34">
        <v>182.8440133751254</v>
      </c>
    </row>
    <row r="132" spans="1:3" x14ac:dyDescent="0.3">
      <c r="A132" s="22">
        <v>46059</v>
      </c>
      <c r="B132" s="34">
        <v>173.67168018181818</v>
      </c>
      <c r="C132" s="34">
        <v>181.35816020526644</v>
      </c>
    </row>
    <row r="133" spans="1:3" x14ac:dyDescent="0.3">
      <c r="A133" s="22">
        <v>46060</v>
      </c>
      <c r="B133" s="34">
        <v>151.38530827272729</v>
      </c>
      <c r="C133" s="34">
        <v>172.20568441150471</v>
      </c>
    </row>
    <row r="134" spans="1:3" x14ac:dyDescent="0.3">
      <c r="A134" s="22">
        <v>46061</v>
      </c>
      <c r="B134" s="34">
        <v>142.52260454545453</v>
      </c>
      <c r="C134" s="34">
        <v>172.06577470551724</v>
      </c>
    </row>
    <row r="135" spans="1:3" x14ac:dyDescent="0.3">
      <c r="A135" s="22">
        <v>46062</v>
      </c>
      <c r="B135" s="34">
        <v>154.48361</v>
      </c>
      <c r="C135" s="34">
        <v>183.59851161924763</v>
      </c>
    </row>
    <row r="136" spans="1:3" x14ac:dyDescent="0.3">
      <c r="A136" s="22">
        <v>46063</v>
      </c>
      <c r="B136" s="34">
        <v>152.28755745454546</v>
      </c>
      <c r="C136" s="34">
        <v>183.81616764725703</v>
      </c>
    </row>
    <row r="137" spans="1:3" x14ac:dyDescent="0.3">
      <c r="A137" s="22">
        <v>46064</v>
      </c>
      <c r="B137" s="34">
        <v>144.77836399999998</v>
      </c>
      <c r="C137" s="34">
        <v>183.86149261667708</v>
      </c>
    </row>
    <row r="138" spans="1:3" x14ac:dyDescent="0.3">
      <c r="A138" s="22">
        <v>46065</v>
      </c>
      <c r="B138" s="34">
        <v>160.31679427272726</v>
      </c>
      <c r="C138" s="34">
        <v>183.61508394448273</v>
      </c>
    </row>
    <row r="139" spans="1:3" x14ac:dyDescent="0.3">
      <c r="A139" s="22">
        <v>46066</v>
      </c>
      <c r="B139" s="34">
        <v>185.12146163636365</v>
      </c>
      <c r="C139" s="34">
        <v>180.72506033822884</v>
      </c>
    </row>
    <row r="140" spans="1:3" x14ac:dyDescent="0.3">
      <c r="A140" s="22">
        <v>46067</v>
      </c>
      <c r="B140" s="34">
        <v>183.54364854545454</v>
      </c>
      <c r="C140" s="34">
        <v>170.43363663506273</v>
      </c>
    </row>
    <row r="141" spans="1:3" x14ac:dyDescent="0.3">
      <c r="A141" s="22">
        <v>46068</v>
      </c>
      <c r="B141" s="34">
        <v>181.32677618181819</v>
      </c>
      <c r="C141" s="34">
        <v>168.75856295496865</v>
      </c>
    </row>
    <row r="142" spans="1:3" x14ac:dyDescent="0.3">
      <c r="A142" s="22">
        <v>46069</v>
      </c>
      <c r="B142" s="34">
        <v>179.2901609090909</v>
      </c>
      <c r="C142" s="34">
        <v>179.12024869921629</v>
      </c>
    </row>
    <row r="143" spans="1:3" x14ac:dyDescent="0.3">
      <c r="A143" s="22">
        <v>46070</v>
      </c>
      <c r="B143" s="34">
        <v>194.0220049090909</v>
      </c>
      <c r="C143" s="34">
        <v>178.57340214565832</v>
      </c>
    </row>
    <row r="144" spans="1:3" x14ac:dyDescent="0.3">
      <c r="A144" s="22">
        <v>46071</v>
      </c>
      <c r="B144" s="34">
        <v>207.85651036363637</v>
      </c>
      <c r="C144" s="34">
        <v>177.92013738575235</v>
      </c>
    </row>
    <row r="145" spans="1:3" x14ac:dyDescent="0.3">
      <c r="A145" s="22">
        <v>46072</v>
      </c>
      <c r="B145" s="34">
        <v>196.03712227272729</v>
      </c>
      <c r="C145" s="34">
        <v>176.97955170562699</v>
      </c>
    </row>
    <row r="146" spans="1:3" x14ac:dyDescent="0.3">
      <c r="A146" s="22">
        <v>46073</v>
      </c>
      <c r="B146" s="34">
        <v>170.97437145454543</v>
      </c>
      <c r="C146" s="34">
        <v>175.06179721302507</v>
      </c>
    </row>
    <row r="147" spans="1:3" x14ac:dyDescent="0.3">
      <c r="A147" s="22">
        <v>46074</v>
      </c>
      <c r="B147" s="34">
        <v>128.73373881818182</v>
      </c>
      <c r="C147" s="34">
        <v>165.25156613382444</v>
      </c>
    </row>
    <row r="148" spans="1:3" x14ac:dyDescent="0.3">
      <c r="A148" s="22">
        <v>46075</v>
      </c>
      <c r="B148" s="34">
        <v>117.95188645454544</v>
      </c>
      <c r="C148" s="34">
        <v>163.81913606501564</v>
      </c>
    </row>
    <row r="149" spans="1:3" x14ac:dyDescent="0.3">
      <c r="A149" s="22">
        <v>46076</v>
      </c>
      <c r="B149" s="34">
        <v>136.23294218181817</v>
      </c>
      <c r="C149" s="34">
        <v>174.10401368305642</v>
      </c>
    </row>
    <row r="150" spans="1:3" x14ac:dyDescent="0.3">
      <c r="A150" s="22">
        <v>46077</v>
      </c>
      <c r="B150" s="34">
        <v>113.78466427272727</v>
      </c>
      <c r="C150" s="34">
        <v>173.53760561103448</v>
      </c>
    </row>
    <row r="151" spans="1:3" x14ac:dyDescent="0.3">
      <c r="A151" s="22">
        <v>46078</v>
      </c>
      <c r="B151" s="34">
        <v>109.57486909090909</v>
      </c>
      <c r="C151" s="34">
        <v>172.80879096622255</v>
      </c>
    </row>
    <row r="152" spans="1:3" x14ac:dyDescent="0.3">
      <c r="A152" s="22">
        <v>46079</v>
      </c>
      <c r="B152" s="34">
        <v>122.81336627272728</v>
      </c>
      <c r="C152" s="34">
        <v>172.1159317672257</v>
      </c>
    </row>
    <row r="153" spans="1:3" x14ac:dyDescent="0.3">
      <c r="A153" s="22">
        <v>46080</v>
      </c>
      <c r="B153" s="34">
        <v>123.96857890909091</v>
      </c>
      <c r="C153" s="34">
        <v>168.46862822664576</v>
      </c>
    </row>
    <row r="154" spans="1:3" x14ac:dyDescent="0.3">
      <c r="A154" s="22">
        <v>46081</v>
      </c>
      <c r="B154" s="34">
        <v>134.64356881818182</v>
      </c>
      <c r="C154" s="34">
        <v>159.05675138010972</v>
      </c>
    </row>
    <row r="155" spans="1:3" x14ac:dyDescent="0.3">
      <c r="A155" s="22">
        <v>46082</v>
      </c>
      <c r="B155" s="34">
        <v>130.12924281818184</v>
      </c>
      <c r="C155" s="34">
        <v>157.05586206753918</v>
      </c>
    </row>
    <row r="156" spans="1:3" x14ac:dyDescent="0.3">
      <c r="A156" s="22">
        <v>46083</v>
      </c>
      <c r="B156" s="34">
        <v>118.82406254545455</v>
      </c>
      <c r="C156" s="34">
        <v>166.73863095241379</v>
      </c>
    </row>
    <row r="157" spans="1:3" x14ac:dyDescent="0.3">
      <c r="A157" s="22">
        <v>46084</v>
      </c>
      <c r="B157" s="34">
        <v>121.72203472727273</v>
      </c>
      <c r="C157" s="34">
        <v>167.13722719443575</v>
      </c>
    </row>
    <row r="158" spans="1:3" x14ac:dyDescent="0.3">
      <c r="A158" s="22">
        <v>46085</v>
      </c>
      <c r="B158" s="34">
        <v>125.74226581818183</v>
      </c>
      <c r="C158" s="34">
        <v>165.90083180606584</v>
      </c>
    </row>
    <row r="159" spans="1:3" x14ac:dyDescent="0.3">
      <c r="A159" s="22">
        <v>46086</v>
      </c>
      <c r="B159" s="34">
        <v>112.79704709090909</v>
      </c>
      <c r="C159" s="34">
        <v>164.65913563362071</v>
      </c>
    </row>
    <row r="160" spans="1:3" x14ac:dyDescent="0.3">
      <c r="A160" s="22">
        <v>46087</v>
      </c>
      <c r="B160" s="34">
        <v>140.51476645454545</v>
      </c>
      <c r="C160" s="34">
        <v>161.70552721452978</v>
      </c>
    </row>
    <row r="161" spans="1:3" x14ac:dyDescent="0.3">
      <c r="A161" s="22">
        <v>46088</v>
      </c>
      <c r="B161" s="34">
        <v>138.13591354545454</v>
      </c>
      <c r="C161" s="34">
        <v>151.8929973673354</v>
      </c>
    </row>
    <row r="162" spans="1:3" x14ac:dyDescent="0.3">
      <c r="A162" s="22">
        <v>46089</v>
      </c>
      <c r="B162" s="34">
        <v>132.67033227272728</v>
      </c>
      <c r="C162" s="34">
        <v>150.33702376664579</v>
      </c>
    </row>
    <row r="163" spans="1:3" x14ac:dyDescent="0.3">
      <c r="A163" s="22">
        <v>46090</v>
      </c>
      <c r="B163" s="34">
        <v>129.79886236363637</v>
      </c>
      <c r="C163" s="34">
        <v>159.46516913575235</v>
      </c>
    </row>
    <row r="164" spans="1:3" x14ac:dyDescent="0.3">
      <c r="A164" s="22">
        <v>46091</v>
      </c>
      <c r="B164" s="34">
        <v>126.01383572727272</v>
      </c>
      <c r="C164" s="34">
        <v>158.31254686956115</v>
      </c>
    </row>
    <row r="165" spans="1:3" x14ac:dyDescent="0.3">
      <c r="A165" s="22">
        <v>46092</v>
      </c>
      <c r="B165" s="34">
        <v>124.83099790909091</v>
      </c>
      <c r="C165" s="34">
        <v>157.48209067568965</v>
      </c>
    </row>
    <row r="166" spans="1:3" x14ac:dyDescent="0.3">
      <c r="A166" s="22">
        <v>46093</v>
      </c>
      <c r="B166" s="34">
        <v>142.92123736363638</v>
      </c>
      <c r="C166" s="34">
        <v>157.06113259581505</v>
      </c>
    </row>
    <row r="167" spans="1:3" x14ac:dyDescent="0.3">
      <c r="A167" s="22">
        <v>46094</v>
      </c>
      <c r="B167" s="34">
        <v>151.33916581818181</v>
      </c>
      <c r="C167" s="34">
        <v>154.21878103148902</v>
      </c>
    </row>
    <row r="168" spans="1:3" x14ac:dyDescent="0.3">
      <c r="A168" s="22">
        <v>46095</v>
      </c>
      <c r="B168" s="34">
        <v>136.07487209090911</v>
      </c>
      <c r="C168" s="34">
        <v>145.18321873014108</v>
      </c>
    </row>
    <row r="169" spans="1:3" x14ac:dyDescent="0.3">
      <c r="A169" s="22">
        <v>46096</v>
      </c>
      <c r="B169" s="34">
        <v>143.35820227272728</v>
      </c>
      <c r="C169" s="34">
        <v>144.11711172112854</v>
      </c>
    </row>
    <row r="170" spans="1:3" x14ac:dyDescent="0.3">
      <c r="A170" s="22">
        <v>46097</v>
      </c>
      <c r="B170" s="34">
        <v>146.39333963636363</v>
      </c>
      <c r="C170" s="34">
        <v>153.61692983062696</v>
      </c>
    </row>
    <row r="171" spans="1:3" x14ac:dyDescent="0.3">
      <c r="A171" s="22">
        <v>46098</v>
      </c>
      <c r="B171" s="34">
        <v>107.40494472727272</v>
      </c>
      <c r="C171" s="34">
        <v>152.85765606562697</v>
      </c>
    </row>
    <row r="172" spans="1:3" x14ac:dyDescent="0.3">
      <c r="A172" s="22">
        <v>46099</v>
      </c>
      <c r="B172" s="34">
        <v>93.574064909090907</v>
      </c>
      <c r="C172" s="34">
        <v>151.19889959170848</v>
      </c>
    </row>
    <row r="173" spans="1:3" x14ac:dyDescent="0.3">
      <c r="A173" s="22">
        <v>46100</v>
      </c>
      <c r="B173" s="34">
        <v>96.834161909090909</v>
      </c>
      <c r="C173" s="34">
        <v>150.00949552484326</v>
      </c>
    </row>
    <row r="174" spans="1:3" x14ac:dyDescent="0.3">
      <c r="A174" s="22">
        <v>46101</v>
      </c>
      <c r="B174" s="34">
        <v>106.73774509090909</v>
      </c>
      <c r="C174" s="34">
        <v>147.18501575810345</v>
      </c>
    </row>
    <row r="175" spans="1:3" x14ac:dyDescent="0.3">
      <c r="A175" s="22">
        <v>46102</v>
      </c>
      <c r="B175" s="34">
        <v>100.59944409090909</v>
      </c>
      <c r="C175" s="34">
        <v>137.6513563329467</v>
      </c>
    </row>
    <row r="176" spans="1:3" x14ac:dyDescent="0.3">
      <c r="A176" s="22">
        <v>46103</v>
      </c>
      <c r="B176" s="34">
        <v>111.31919190909092</v>
      </c>
      <c r="C176" s="34">
        <v>136.18563368427897</v>
      </c>
    </row>
    <row r="177" spans="1:3" x14ac:dyDescent="0.3">
      <c r="A177" s="22">
        <v>46104</v>
      </c>
      <c r="B177" s="34">
        <v>117.15486454545454</v>
      </c>
      <c r="C177" s="34">
        <v>144.37075047308775</v>
      </c>
    </row>
    <row r="178" spans="1:3" x14ac:dyDescent="0.3">
      <c r="A178" s="22">
        <v>46105</v>
      </c>
      <c r="B178" s="34">
        <v>121.03765690909091</v>
      </c>
      <c r="C178" s="34">
        <v>142.85392700702195</v>
      </c>
    </row>
    <row r="179" spans="1:3" x14ac:dyDescent="0.3">
      <c r="A179" s="22">
        <v>46106</v>
      </c>
      <c r="B179" s="34">
        <v>150.09361454545456</v>
      </c>
      <c r="C179" s="34">
        <v>141.27968683979626</v>
      </c>
    </row>
    <row r="180" spans="1:3" x14ac:dyDescent="0.3">
      <c r="A180" s="22">
        <v>46107</v>
      </c>
      <c r="B180" s="34">
        <v>140.29900899999998</v>
      </c>
      <c r="C180" s="34">
        <v>139.55741878565831</v>
      </c>
    </row>
    <row r="181" spans="1:3" x14ac:dyDescent="0.3">
      <c r="A181" s="22">
        <v>46108</v>
      </c>
      <c r="B181" s="34">
        <v>131.20447200000001</v>
      </c>
      <c r="C181" s="34">
        <v>136.42490220156739</v>
      </c>
    </row>
    <row r="182" spans="1:3" x14ac:dyDescent="0.3">
      <c r="A182" s="22">
        <v>46109</v>
      </c>
      <c r="B182" s="34">
        <v>128.908815</v>
      </c>
      <c r="C182" s="34">
        <v>127.27053813368337</v>
      </c>
    </row>
    <row r="183" spans="1:3" x14ac:dyDescent="0.3">
      <c r="A183" s="22">
        <v>46110</v>
      </c>
      <c r="B183" s="34">
        <v>143.45004081818183</v>
      </c>
      <c r="C183" s="34">
        <v>125.09388484014106</v>
      </c>
    </row>
    <row r="184" spans="1:3" x14ac:dyDescent="0.3">
      <c r="A184" s="22">
        <v>46111</v>
      </c>
      <c r="B184" s="34">
        <v>131.56705981818183</v>
      </c>
      <c r="C184" s="34">
        <v>132.51994584079938</v>
      </c>
    </row>
    <row r="185" spans="1:3" x14ac:dyDescent="0.3">
      <c r="A185" s="22">
        <v>46112</v>
      </c>
      <c r="B185" s="34">
        <v>103.11528800000001</v>
      </c>
      <c r="C185" s="34">
        <v>131.91498597393417</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0218E-B574-466A-9B4D-7330EE9D10E0}">
  <sheetPr codeName="Sheet4"/>
  <dimension ref="A1:L96"/>
  <sheetViews>
    <sheetView topLeftCell="E1" zoomScaleNormal="100" workbookViewId="0"/>
  </sheetViews>
  <sheetFormatPr defaultRowHeight="12.5" x14ac:dyDescent="0.25"/>
  <cols>
    <col min="1" max="1" width="11.59765625" style="101" customWidth="1"/>
    <col min="2" max="2" width="13.09765625" style="101" customWidth="1"/>
    <col min="3" max="3" width="15.8984375" style="101" customWidth="1"/>
    <col min="4" max="4" width="13.69921875" style="101" customWidth="1"/>
    <col min="5" max="5" width="16.69921875" style="101" customWidth="1"/>
    <col min="6" max="6" width="9.09765625" style="101"/>
    <col min="7" max="7" width="10.59765625" style="101" customWidth="1"/>
    <col min="8" max="11" width="9.09765625" style="101"/>
    <col min="12" max="12" width="10.3984375" style="101" customWidth="1"/>
    <col min="13" max="252" width="9.09765625" style="101"/>
    <col min="253" max="253" width="11.59765625" style="101" customWidth="1"/>
    <col min="254" max="258" width="9.09765625" style="101"/>
    <col min="259" max="259" width="10.59765625" style="101" customWidth="1"/>
    <col min="260" max="263" width="9.09765625" style="101"/>
    <col min="264" max="264" width="10.3984375" style="101" customWidth="1"/>
    <col min="265" max="508" width="9.09765625" style="101"/>
    <col min="509" max="509" width="11.59765625" style="101" customWidth="1"/>
    <col min="510" max="514" width="9.09765625" style="101"/>
    <col min="515" max="515" width="10.59765625" style="101" customWidth="1"/>
    <col min="516" max="519" width="9.09765625" style="101"/>
    <col min="520" max="520" width="10.3984375" style="101" customWidth="1"/>
    <col min="521" max="764" width="9.09765625" style="101"/>
    <col min="765" max="765" width="11.59765625" style="101" customWidth="1"/>
    <col min="766" max="770" width="9.09765625" style="101"/>
    <col min="771" max="771" width="10.59765625" style="101" customWidth="1"/>
    <col min="772" max="775" width="9.09765625" style="101"/>
    <col min="776" max="776" width="10.3984375" style="101" customWidth="1"/>
    <col min="777" max="1020" width="9.09765625" style="101"/>
    <col min="1021" max="1021" width="11.59765625" style="101" customWidth="1"/>
    <col min="1022" max="1026" width="9.09765625" style="101"/>
    <col min="1027" max="1027" width="10.59765625" style="101" customWidth="1"/>
    <col min="1028" max="1031" width="9.09765625" style="101"/>
    <col min="1032" max="1032" width="10.3984375" style="101" customWidth="1"/>
    <col min="1033" max="1276" width="9.09765625" style="101"/>
    <col min="1277" max="1277" width="11.59765625" style="101" customWidth="1"/>
    <col min="1278" max="1282" width="9.09765625" style="101"/>
    <col min="1283" max="1283" width="10.59765625" style="101" customWidth="1"/>
    <col min="1284" max="1287" width="9.09765625" style="101"/>
    <col min="1288" max="1288" width="10.3984375" style="101" customWidth="1"/>
    <col min="1289" max="1532" width="9.09765625" style="101"/>
    <col min="1533" max="1533" width="11.59765625" style="101" customWidth="1"/>
    <col min="1534" max="1538" width="9.09765625" style="101"/>
    <col min="1539" max="1539" width="10.59765625" style="101" customWidth="1"/>
    <col min="1540" max="1543" width="9.09765625" style="101"/>
    <col min="1544" max="1544" width="10.3984375" style="101" customWidth="1"/>
    <col min="1545" max="1788" width="9.09765625" style="101"/>
    <col min="1789" max="1789" width="11.59765625" style="101" customWidth="1"/>
    <col min="1790" max="1794" width="9.09765625" style="101"/>
    <col min="1795" max="1795" width="10.59765625" style="101" customWidth="1"/>
    <col min="1796" max="1799" width="9.09765625" style="101"/>
    <col min="1800" max="1800" width="10.3984375" style="101" customWidth="1"/>
    <col min="1801" max="2044" width="9.09765625" style="101"/>
    <col min="2045" max="2045" width="11.59765625" style="101" customWidth="1"/>
    <col min="2046" max="2050" width="9.09765625" style="101"/>
    <col min="2051" max="2051" width="10.59765625" style="101" customWidth="1"/>
    <col min="2052" max="2055" width="9.09765625" style="101"/>
    <col min="2056" max="2056" width="10.3984375" style="101" customWidth="1"/>
    <col min="2057" max="2300" width="9.09765625" style="101"/>
    <col min="2301" max="2301" width="11.59765625" style="101" customWidth="1"/>
    <col min="2302" max="2306" width="9.09765625" style="101"/>
    <col min="2307" max="2307" width="10.59765625" style="101" customWidth="1"/>
    <col min="2308" max="2311" width="9.09765625" style="101"/>
    <col min="2312" max="2312" width="10.3984375" style="101" customWidth="1"/>
    <col min="2313" max="2556" width="9.09765625" style="101"/>
    <col min="2557" max="2557" width="11.59765625" style="101" customWidth="1"/>
    <col min="2558" max="2562" width="9.09765625" style="101"/>
    <col min="2563" max="2563" width="10.59765625" style="101" customWidth="1"/>
    <col min="2564" max="2567" width="9.09765625" style="101"/>
    <col min="2568" max="2568" width="10.3984375" style="101" customWidth="1"/>
    <col min="2569" max="2812" width="9.09765625" style="101"/>
    <col min="2813" max="2813" width="11.59765625" style="101" customWidth="1"/>
    <col min="2814" max="2818" width="9.09765625" style="101"/>
    <col min="2819" max="2819" width="10.59765625" style="101" customWidth="1"/>
    <col min="2820" max="2823" width="9.09765625" style="101"/>
    <col min="2824" max="2824" width="10.3984375" style="101" customWidth="1"/>
    <col min="2825" max="3068" width="9.09765625" style="101"/>
    <col min="3069" max="3069" width="11.59765625" style="101" customWidth="1"/>
    <col min="3070" max="3074" width="9.09765625" style="101"/>
    <col min="3075" max="3075" width="10.59765625" style="101" customWidth="1"/>
    <col min="3076" max="3079" width="9.09765625" style="101"/>
    <col min="3080" max="3080" width="10.3984375" style="101" customWidth="1"/>
    <col min="3081" max="3324" width="9.09765625" style="101"/>
    <col min="3325" max="3325" width="11.59765625" style="101" customWidth="1"/>
    <col min="3326" max="3330" width="9.09765625" style="101"/>
    <col min="3331" max="3331" width="10.59765625" style="101" customWidth="1"/>
    <col min="3332" max="3335" width="9.09765625" style="101"/>
    <col min="3336" max="3336" width="10.3984375" style="101" customWidth="1"/>
    <col min="3337" max="3580" width="9.09765625" style="101"/>
    <col min="3581" max="3581" width="11.59765625" style="101" customWidth="1"/>
    <col min="3582" max="3586" width="9.09765625" style="101"/>
    <col min="3587" max="3587" width="10.59765625" style="101" customWidth="1"/>
    <col min="3588" max="3591" width="9.09765625" style="101"/>
    <col min="3592" max="3592" width="10.3984375" style="101" customWidth="1"/>
    <col min="3593" max="3836" width="9.09765625" style="101"/>
    <col min="3837" max="3837" width="11.59765625" style="101" customWidth="1"/>
    <col min="3838" max="3842" width="9.09765625" style="101"/>
    <col min="3843" max="3843" width="10.59765625" style="101" customWidth="1"/>
    <col min="3844" max="3847" width="9.09765625" style="101"/>
    <col min="3848" max="3848" width="10.3984375" style="101" customWidth="1"/>
    <col min="3849" max="4092" width="9.09765625" style="101"/>
    <col min="4093" max="4093" width="11.59765625" style="101" customWidth="1"/>
    <col min="4094" max="4098" width="9.09765625" style="101"/>
    <col min="4099" max="4099" width="10.59765625" style="101" customWidth="1"/>
    <col min="4100" max="4103" width="9.09765625" style="101"/>
    <col min="4104" max="4104" width="10.3984375" style="101" customWidth="1"/>
    <col min="4105" max="4348" width="9.09765625" style="101"/>
    <col min="4349" max="4349" width="11.59765625" style="101" customWidth="1"/>
    <col min="4350" max="4354" width="9.09765625" style="101"/>
    <col min="4355" max="4355" width="10.59765625" style="101" customWidth="1"/>
    <col min="4356" max="4359" width="9.09765625" style="101"/>
    <col min="4360" max="4360" width="10.3984375" style="101" customWidth="1"/>
    <col min="4361" max="4604" width="9.09765625" style="101"/>
    <col min="4605" max="4605" width="11.59765625" style="101" customWidth="1"/>
    <col min="4606" max="4610" width="9.09765625" style="101"/>
    <col min="4611" max="4611" width="10.59765625" style="101" customWidth="1"/>
    <col min="4612" max="4615" width="9.09765625" style="101"/>
    <col min="4616" max="4616" width="10.3984375" style="101" customWidth="1"/>
    <col min="4617" max="4860" width="9.09765625" style="101"/>
    <col min="4861" max="4861" width="11.59765625" style="101" customWidth="1"/>
    <col min="4862" max="4866" width="9.09765625" style="101"/>
    <col min="4867" max="4867" width="10.59765625" style="101" customWidth="1"/>
    <col min="4868" max="4871" width="9.09765625" style="101"/>
    <col min="4872" max="4872" width="10.3984375" style="101" customWidth="1"/>
    <col min="4873" max="5116" width="9.09765625" style="101"/>
    <col min="5117" max="5117" width="11.59765625" style="101" customWidth="1"/>
    <col min="5118" max="5122" width="9.09765625" style="101"/>
    <col min="5123" max="5123" width="10.59765625" style="101" customWidth="1"/>
    <col min="5124" max="5127" width="9.09765625" style="101"/>
    <col min="5128" max="5128" width="10.3984375" style="101" customWidth="1"/>
    <col min="5129" max="5372" width="9.09765625" style="101"/>
    <col min="5373" max="5373" width="11.59765625" style="101" customWidth="1"/>
    <col min="5374" max="5378" width="9.09765625" style="101"/>
    <col min="5379" max="5379" width="10.59765625" style="101" customWidth="1"/>
    <col min="5380" max="5383" width="9.09765625" style="101"/>
    <col min="5384" max="5384" width="10.3984375" style="101" customWidth="1"/>
    <col min="5385" max="5628" width="9.09765625" style="101"/>
    <col min="5629" max="5629" width="11.59765625" style="101" customWidth="1"/>
    <col min="5630" max="5634" width="9.09765625" style="101"/>
    <col min="5635" max="5635" width="10.59765625" style="101" customWidth="1"/>
    <col min="5636" max="5639" width="9.09765625" style="101"/>
    <col min="5640" max="5640" width="10.3984375" style="101" customWidth="1"/>
    <col min="5641" max="5884" width="9.09765625" style="101"/>
    <col min="5885" max="5885" width="11.59765625" style="101" customWidth="1"/>
    <col min="5886" max="5890" width="9.09765625" style="101"/>
    <col min="5891" max="5891" width="10.59765625" style="101" customWidth="1"/>
    <col min="5892" max="5895" width="9.09765625" style="101"/>
    <col min="5896" max="5896" width="10.3984375" style="101" customWidth="1"/>
    <col min="5897" max="6140" width="9.09765625" style="101"/>
    <col min="6141" max="6141" width="11.59765625" style="101" customWidth="1"/>
    <col min="6142" max="6146" width="9.09765625" style="101"/>
    <col min="6147" max="6147" width="10.59765625" style="101" customWidth="1"/>
    <col min="6148" max="6151" width="9.09765625" style="101"/>
    <col min="6152" max="6152" width="10.3984375" style="101" customWidth="1"/>
    <col min="6153" max="6396" width="9.09765625" style="101"/>
    <col min="6397" max="6397" width="11.59765625" style="101" customWidth="1"/>
    <col min="6398" max="6402" width="9.09765625" style="101"/>
    <col min="6403" max="6403" width="10.59765625" style="101" customWidth="1"/>
    <col min="6404" max="6407" width="9.09765625" style="101"/>
    <col min="6408" max="6408" width="10.3984375" style="101" customWidth="1"/>
    <col min="6409" max="6652" width="9.09765625" style="101"/>
    <col min="6653" max="6653" width="11.59765625" style="101" customWidth="1"/>
    <col min="6654" max="6658" width="9.09765625" style="101"/>
    <col min="6659" max="6659" width="10.59765625" style="101" customWidth="1"/>
    <col min="6660" max="6663" width="9.09765625" style="101"/>
    <col min="6664" max="6664" width="10.3984375" style="101" customWidth="1"/>
    <col min="6665" max="6908" width="9.09765625" style="101"/>
    <col min="6909" max="6909" width="11.59765625" style="101" customWidth="1"/>
    <col min="6910" max="6914" width="9.09765625" style="101"/>
    <col min="6915" max="6915" width="10.59765625" style="101" customWidth="1"/>
    <col min="6916" max="6919" width="9.09765625" style="101"/>
    <col min="6920" max="6920" width="10.3984375" style="101" customWidth="1"/>
    <col min="6921" max="7164" width="9.09765625" style="101"/>
    <col min="7165" max="7165" width="11.59765625" style="101" customWidth="1"/>
    <col min="7166" max="7170" width="9.09765625" style="101"/>
    <col min="7171" max="7171" width="10.59765625" style="101" customWidth="1"/>
    <col min="7172" max="7175" width="9.09765625" style="101"/>
    <col min="7176" max="7176" width="10.3984375" style="101" customWidth="1"/>
    <col min="7177" max="7420" width="9.09765625" style="101"/>
    <col min="7421" max="7421" width="11.59765625" style="101" customWidth="1"/>
    <col min="7422" max="7426" width="9.09765625" style="101"/>
    <col min="7427" max="7427" width="10.59765625" style="101" customWidth="1"/>
    <col min="7428" max="7431" width="9.09765625" style="101"/>
    <col min="7432" max="7432" width="10.3984375" style="101" customWidth="1"/>
    <col min="7433" max="7676" width="9.09765625" style="101"/>
    <col min="7677" max="7677" width="11.59765625" style="101" customWidth="1"/>
    <col min="7678" max="7682" width="9.09765625" style="101"/>
    <col min="7683" max="7683" width="10.59765625" style="101" customWidth="1"/>
    <col min="7684" max="7687" width="9.09765625" style="101"/>
    <col min="7688" max="7688" width="10.3984375" style="101" customWidth="1"/>
    <col min="7689" max="7932" width="9.09765625" style="101"/>
    <col min="7933" max="7933" width="11.59765625" style="101" customWidth="1"/>
    <col min="7934" max="7938" width="9.09765625" style="101"/>
    <col min="7939" max="7939" width="10.59765625" style="101" customWidth="1"/>
    <col min="7940" max="7943" width="9.09765625" style="101"/>
    <col min="7944" max="7944" width="10.3984375" style="101" customWidth="1"/>
    <col min="7945" max="8188" width="9.09765625" style="101"/>
    <col min="8189" max="8189" width="11.59765625" style="101" customWidth="1"/>
    <col min="8190" max="8194" width="9.09765625" style="101"/>
    <col min="8195" max="8195" width="10.59765625" style="101" customWidth="1"/>
    <col min="8196" max="8199" width="9.09765625" style="101"/>
    <col min="8200" max="8200" width="10.3984375" style="101" customWidth="1"/>
    <col min="8201" max="8444" width="9.09765625" style="101"/>
    <col min="8445" max="8445" width="11.59765625" style="101" customWidth="1"/>
    <col min="8446" max="8450" width="9.09765625" style="101"/>
    <col min="8451" max="8451" width="10.59765625" style="101" customWidth="1"/>
    <col min="8452" max="8455" width="9.09765625" style="101"/>
    <col min="8456" max="8456" width="10.3984375" style="101" customWidth="1"/>
    <col min="8457" max="8700" width="9.09765625" style="101"/>
    <col min="8701" max="8701" width="11.59765625" style="101" customWidth="1"/>
    <col min="8702" max="8706" width="9.09765625" style="101"/>
    <col min="8707" max="8707" width="10.59765625" style="101" customWidth="1"/>
    <col min="8708" max="8711" width="9.09765625" style="101"/>
    <col min="8712" max="8712" width="10.3984375" style="101" customWidth="1"/>
    <col min="8713" max="8956" width="9.09765625" style="101"/>
    <col min="8957" max="8957" width="11.59765625" style="101" customWidth="1"/>
    <col min="8958" max="8962" width="9.09765625" style="101"/>
    <col min="8963" max="8963" width="10.59765625" style="101" customWidth="1"/>
    <col min="8964" max="8967" width="9.09765625" style="101"/>
    <col min="8968" max="8968" width="10.3984375" style="101" customWidth="1"/>
    <col min="8969" max="9212" width="9.09765625" style="101"/>
    <col min="9213" max="9213" width="11.59765625" style="101" customWidth="1"/>
    <col min="9214" max="9218" width="9.09765625" style="101"/>
    <col min="9219" max="9219" width="10.59765625" style="101" customWidth="1"/>
    <col min="9220" max="9223" width="9.09765625" style="101"/>
    <col min="9224" max="9224" width="10.3984375" style="101" customWidth="1"/>
    <col min="9225" max="9468" width="9.09765625" style="101"/>
    <col min="9469" max="9469" width="11.59765625" style="101" customWidth="1"/>
    <col min="9470" max="9474" width="9.09765625" style="101"/>
    <col min="9475" max="9475" width="10.59765625" style="101" customWidth="1"/>
    <col min="9476" max="9479" width="9.09765625" style="101"/>
    <col min="9480" max="9480" width="10.3984375" style="101" customWidth="1"/>
    <col min="9481" max="9724" width="9.09765625" style="101"/>
    <col min="9725" max="9725" width="11.59765625" style="101" customWidth="1"/>
    <col min="9726" max="9730" width="9.09765625" style="101"/>
    <col min="9731" max="9731" width="10.59765625" style="101" customWidth="1"/>
    <col min="9732" max="9735" width="9.09765625" style="101"/>
    <col min="9736" max="9736" width="10.3984375" style="101" customWidth="1"/>
    <col min="9737" max="9980" width="9.09765625" style="101"/>
    <col min="9981" max="9981" width="11.59765625" style="101" customWidth="1"/>
    <col min="9982" max="9986" width="9.09765625" style="101"/>
    <col min="9987" max="9987" width="10.59765625" style="101" customWidth="1"/>
    <col min="9988" max="9991" width="9.09765625" style="101"/>
    <col min="9992" max="9992" width="10.3984375" style="101" customWidth="1"/>
    <col min="9993" max="10236" width="9.09765625" style="101"/>
    <col min="10237" max="10237" width="11.59765625" style="101" customWidth="1"/>
    <col min="10238" max="10242" width="9.09765625" style="101"/>
    <col min="10243" max="10243" width="10.59765625" style="101" customWidth="1"/>
    <col min="10244" max="10247" width="9.09765625" style="101"/>
    <col min="10248" max="10248" width="10.3984375" style="101" customWidth="1"/>
    <col min="10249" max="10492" width="9.09765625" style="101"/>
    <col min="10493" max="10493" width="11.59765625" style="101" customWidth="1"/>
    <col min="10494" max="10498" width="9.09765625" style="101"/>
    <col min="10499" max="10499" width="10.59765625" style="101" customWidth="1"/>
    <col min="10500" max="10503" width="9.09765625" style="101"/>
    <col min="10504" max="10504" width="10.3984375" style="101" customWidth="1"/>
    <col min="10505" max="10748" width="9.09765625" style="101"/>
    <col min="10749" max="10749" width="11.59765625" style="101" customWidth="1"/>
    <col min="10750" max="10754" width="9.09765625" style="101"/>
    <col min="10755" max="10755" width="10.59765625" style="101" customWidth="1"/>
    <col min="10756" max="10759" width="9.09765625" style="101"/>
    <col min="10760" max="10760" width="10.3984375" style="101" customWidth="1"/>
    <col min="10761" max="11004" width="9.09765625" style="101"/>
    <col min="11005" max="11005" width="11.59765625" style="101" customWidth="1"/>
    <col min="11006" max="11010" width="9.09765625" style="101"/>
    <col min="11011" max="11011" width="10.59765625" style="101" customWidth="1"/>
    <col min="11012" max="11015" width="9.09765625" style="101"/>
    <col min="11016" max="11016" width="10.3984375" style="101" customWidth="1"/>
    <col min="11017" max="11260" width="9.09765625" style="101"/>
    <col min="11261" max="11261" width="11.59765625" style="101" customWidth="1"/>
    <col min="11262" max="11266" width="9.09765625" style="101"/>
    <col min="11267" max="11267" width="10.59765625" style="101" customWidth="1"/>
    <col min="11268" max="11271" width="9.09765625" style="101"/>
    <col min="11272" max="11272" width="10.3984375" style="101" customWidth="1"/>
    <col min="11273" max="11516" width="9.09765625" style="101"/>
    <col min="11517" max="11517" width="11.59765625" style="101" customWidth="1"/>
    <col min="11518" max="11522" width="9.09765625" style="101"/>
    <col min="11523" max="11523" width="10.59765625" style="101" customWidth="1"/>
    <col min="11524" max="11527" width="9.09765625" style="101"/>
    <col min="11528" max="11528" width="10.3984375" style="101" customWidth="1"/>
    <col min="11529" max="11772" width="9.09765625" style="101"/>
    <col min="11773" max="11773" width="11.59765625" style="101" customWidth="1"/>
    <col min="11774" max="11778" width="9.09765625" style="101"/>
    <col min="11779" max="11779" width="10.59765625" style="101" customWidth="1"/>
    <col min="11780" max="11783" width="9.09765625" style="101"/>
    <col min="11784" max="11784" width="10.3984375" style="101" customWidth="1"/>
    <col min="11785" max="12028" width="9.09765625" style="101"/>
    <col min="12029" max="12029" width="11.59765625" style="101" customWidth="1"/>
    <col min="12030" max="12034" width="9.09765625" style="101"/>
    <col min="12035" max="12035" width="10.59765625" style="101" customWidth="1"/>
    <col min="12036" max="12039" width="9.09765625" style="101"/>
    <col min="12040" max="12040" width="10.3984375" style="101" customWidth="1"/>
    <col min="12041" max="12284" width="9.09765625" style="101"/>
    <col min="12285" max="12285" width="11.59765625" style="101" customWidth="1"/>
    <col min="12286" max="12290" width="9.09765625" style="101"/>
    <col min="12291" max="12291" width="10.59765625" style="101" customWidth="1"/>
    <col min="12292" max="12295" width="9.09765625" style="101"/>
    <col min="12296" max="12296" width="10.3984375" style="101" customWidth="1"/>
    <col min="12297" max="12540" width="9.09765625" style="101"/>
    <col min="12541" max="12541" width="11.59765625" style="101" customWidth="1"/>
    <col min="12542" max="12546" width="9.09765625" style="101"/>
    <col min="12547" max="12547" width="10.59765625" style="101" customWidth="1"/>
    <col min="12548" max="12551" width="9.09765625" style="101"/>
    <col min="12552" max="12552" width="10.3984375" style="101" customWidth="1"/>
    <col min="12553" max="12796" width="9.09765625" style="101"/>
    <col min="12797" max="12797" width="11.59765625" style="101" customWidth="1"/>
    <col min="12798" max="12802" width="9.09765625" style="101"/>
    <col min="12803" max="12803" width="10.59765625" style="101" customWidth="1"/>
    <col min="12804" max="12807" width="9.09765625" style="101"/>
    <col min="12808" max="12808" width="10.3984375" style="101" customWidth="1"/>
    <col min="12809" max="13052" width="9.09765625" style="101"/>
    <col min="13053" max="13053" width="11.59765625" style="101" customWidth="1"/>
    <col min="13054" max="13058" width="9.09765625" style="101"/>
    <col min="13059" max="13059" width="10.59765625" style="101" customWidth="1"/>
    <col min="13060" max="13063" width="9.09765625" style="101"/>
    <col min="13064" max="13064" width="10.3984375" style="101" customWidth="1"/>
    <col min="13065" max="13308" width="9.09765625" style="101"/>
    <col min="13309" max="13309" width="11.59765625" style="101" customWidth="1"/>
    <col min="13310" max="13314" width="9.09765625" style="101"/>
    <col min="13315" max="13315" width="10.59765625" style="101" customWidth="1"/>
    <col min="13316" max="13319" width="9.09765625" style="101"/>
    <col min="13320" max="13320" width="10.3984375" style="101" customWidth="1"/>
    <col min="13321" max="13564" width="9.09765625" style="101"/>
    <col min="13565" max="13565" width="11.59765625" style="101" customWidth="1"/>
    <col min="13566" max="13570" width="9.09765625" style="101"/>
    <col min="13571" max="13571" width="10.59765625" style="101" customWidth="1"/>
    <col min="13572" max="13575" width="9.09765625" style="101"/>
    <col min="13576" max="13576" width="10.3984375" style="101" customWidth="1"/>
    <col min="13577" max="13820" width="9.09765625" style="101"/>
    <col min="13821" max="13821" width="11.59765625" style="101" customWidth="1"/>
    <col min="13822" max="13826" width="9.09765625" style="101"/>
    <col min="13827" max="13827" width="10.59765625" style="101" customWidth="1"/>
    <col min="13828" max="13831" width="9.09765625" style="101"/>
    <col min="13832" max="13832" width="10.3984375" style="101" customWidth="1"/>
    <col min="13833" max="14076" width="9.09765625" style="101"/>
    <col min="14077" max="14077" width="11.59765625" style="101" customWidth="1"/>
    <col min="14078" max="14082" width="9.09765625" style="101"/>
    <col min="14083" max="14083" width="10.59765625" style="101" customWidth="1"/>
    <col min="14084" max="14087" width="9.09765625" style="101"/>
    <col min="14088" max="14088" width="10.3984375" style="101" customWidth="1"/>
    <col min="14089" max="14332" width="9.09765625" style="101"/>
    <col min="14333" max="14333" width="11.59765625" style="101" customWidth="1"/>
    <col min="14334" max="14338" width="9.09765625" style="101"/>
    <col min="14339" max="14339" width="10.59765625" style="101" customWidth="1"/>
    <col min="14340" max="14343" width="9.09765625" style="101"/>
    <col min="14344" max="14344" width="10.3984375" style="101" customWidth="1"/>
    <col min="14345" max="14588" width="9.09765625" style="101"/>
    <col min="14589" max="14589" width="11.59765625" style="101" customWidth="1"/>
    <col min="14590" max="14594" width="9.09765625" style="101"/>
    <col min="14595" max="14595" width="10.59765625" style="101" customWidth="1"/>
    <col min="14596" max="14599" width="9.09765625" style="101"/>
    <col min="14600" max="14600" width="10.3984375" style="101" customWidth="1"/>
    <col min="14601" max="14844" width="9.09765625" style="101"/>
    <col min="14845" max="14845" width="11.59765625" style="101" customWidth="1"/>
    <col min="14846" max="14850" width="9.09765625" style="101"/>
    <col min="14851" max="14851" width="10.59765625" style="101" customWidth="1"/>
    <col min="14852" max="14855" width="9.09765625" style="101"/>
    <col min="14856" max="14856" width="10.3984375" style="101" customWidth="1"/>
    <col min="14857" max="15100" width="9.09765625" style="101"/>
    <col min="15101" max="15101" width="11.59765625" style="101" customWidth="1"/>
    <col min="15102" max="15106" width="9.09765625" style="101"/>
    <col min="15107" max="15107" width="10.59765625" style="101" customWidth="1"/>
    <col min="15108" max="15111" width="9.09765625" style="101"/>
    <col min="15112" max="15112" width="10.3984375" style="101" customWidth="1"/>
    <col min="15113" max="15356" width="9.09765625" style="101"/>
    <col min="15357" max="15357" width="11.59765625" style="101" customWidth="1"/>
    <col min="15358" max="15362" width="9.09765625" style="101"/>
    <col min="15363" max="15363" width="10.59765625" style="101" customWidth="1"/>
    <col min="15364" max="15367" width="9.09765625" style="101"/>
    <col min="15368" max="15368" width="10.3984375" style="101" customWidth="1"/>
    <col min="15369" max="15612" width="9.09765625" style="101"/>
    <col min="15613" max="15613" width="11.59765625" style="101" customWidth="1"/>
    <col min="15614" max="15618" width="9.09765625" style="101"/>
    <col min="15619" max="15619" width="10.59765625" style="101" customWidth="1"/>
    <col min="15620" max="15623" width="9.09765625" style="101"/>
    <col min="15624" max="15624" width="10.3984375" style="101" customWidth="1"/>
    <col min="15625" max="15868" width="9.09765625" style="101"/>
    <col min="15869" max="15869" width="11.59765625" style="101" customWidth="1"/>
    <col min="15870" max="15874" width="9.09765625" style="101"/>
    <col min="15875" max="15875" width="10.59765625" style="101" customWidth="1"/>
    <col min="15876" max="15879" width="9.09765625" style="101"/>
    <col min="15880" max="15880" width="10.3984375" style="101" customWidth="1"/>
    <col min="15881" max="16124" width="9.09765625" style="101"/>
    <col min="16125" max="16125" width="11.59765625" style="101" customWidth="1"/>
    <col min="16126" max="16130" width="9.09765625" style="101"/>
    <col min="16131" max="16131" width="10.59765625" style="101" customWidth="1"/>
    <col min="16132" max="16135" width="9.09765625" style="101"/>
    <col min="16136" max="16136" width="10.3984375" style="101" customWidth="1"/>
    <col min="16137" max="16384" width="9.09765625" style="101"/>
  </cols>
  <sheetData>
    <row r="1" spans="1:12" ht="13" x14ac:dyDescent="0.3">
      <c r="A1" s="69" t="str">
        <f>HYPERLINK("#'Contents'!A1","Content Page")</f>
        <v>Content Page</v>
      </c>
      <c r="B1"/>
    </row>
    <row r="2" spans="1:12" ht="13" x14ac:dyDescent="0.3">
      <c r="A2"/>
      <c r="C2" s="29"/>
      <c r="D2" s="29"/>
      <c r="E2" s="29"/>
      <c r="F2"/>
      <c r="G2"/>
      <c r="H2"/>
      <c r="I2"/>
      <c r="J2"/>
      <c r="K2"/>
      <c r="L2"/>
    </row>
    <row r="3" spans="1:12" ht="15.5" x14ac:dyDescent="0.35">
      <c r="A3"/>
      <c r="B3" s="120"/>
      <c r="C3" s="138" t="s">
        <v>39</v>
      </c>
      <c r="D3" s="138"/>
      <c r="E3" s="138"/>
      <c r="F3"/>
      <c r="G3"/>
      <c r="H3" s="110" t="s">
        <v>139</v>
      </c>
      <c r="I3"/>
      <c r="J3"/>
      <c r="K3"/>
      <c r="L3"/>
    </row>
    <row r="4" spans="1:12" ht="26" x14ac:dyDescent="0.3">
      <c r="B4" s="121" t="s">
        <v>270</v>
      </c>
      <c r="C4" s="122" t="s">
        <v>272</v>
      </c>
      <c r="D4" s="122" t="s">
        <v>271</v>
      </c>
      <c r="E4" s="122" t="s">
        <v>273</v>
      </c>
    </row>
    <row r="5" spans="1:12" ht="13" x14ac:dyDescent="0.3">
      <c r="B5" s="111" t="s">
        <v>214</v>
      </c>
      <c r="C5" s="112">
        <v>3.2026019550318034</v>
      </c>
      <c r="D5" s="112"/>
      <c r="E5" s="112"/>
    </row>
    <row r="6" spans="1:12" ht="13" x14ac:dyDescent="0.3">
      <c r="B6" s="111" t="s">
        <v>217</v>
      </c>
      <c r="C6" s="112">
        <v>4.3656044541447638</v>
      </c>
      <c r="D6" s="112"/>
      <c r="E6" s="112"/>
    </row>
    <row r="7" spans="1:12" ht="13" x14ac:dyDescent="0.3">
      <c r="B7" s="111" t="s">
        <v>216</v>
      </c>
      <c r="C7" s="112">
        <v>4.3657759529033466</v>
      </c>
      <c r="D7" s="112"/>
      <c r="E7" s="112"/>
    </row>
    <row r="8" spans="1:12" ht="13" x14ac:dyDescent="0.3">
      <c r="B8" s="111" t="s">
        <v>215</v>
      </c>
      <c r="C8" s="112">
        <v>4.4746871440958662</v>
      </c>
      <c r="D8" s="112"/>
      <c r="E8" s="112"/>
    </row>
    <row r="9" spans="1:12" ht="13" x14ac:dyDescent="0.3">
      <c r="B9" s="111" t="s">
        <v>220</v>
      </c>
      <c r="C9" s="112">
        <v>4.5522185200242706</v>
      </c>
      <c r="D9" s="112"/>
      <c r="E9" s="112"/>
    </row>
    <row r="10" spans="1:12" ht="13" x14ac:dyDescent="0.3">
      <c r="B10" s="111" t="s">
        <v>222</v>
      </c>
      <c r="C10" s="112">
        <v>4.6050454177122546</v>
      </c>
      <c r="D10" s="112"/>
      <c r="E10" s="112"/>
    </row>
    <row r="11" spans="1:12" ht="13" x14ac:dyDescent="0.3">
      <c r="B11" s="111" t="s">
        <v>224</v>
      </c>
      <c r="C11" s="112">
        <v>4.648941449280394</v>
      </c>
      <c r="D11" s="112"/>
      <c r="E11" s="112"/>
    </row>
    <row r="12" spans="1:12" ht="13" x14ac:dyDescent="0.3">
      <c r="B12" s="111" t="s">
        <v>219</v>
      </c>
      <c r="C12" s="112">
        <v>4.6571302200157776</v>
      </c>
      <c r="D12" s="112"/>
      <c r="E12" s="112"/>
    </row>
    <row r="13" spans="1:12" ht="13" x14ac:dyDescent="0.3">
      <c r="B13" s="111" t="s">
        <v>226</v>
      </c>
      <c r="C13" s="112"/>
      <c r="D13" s="112">
        <v>4.7854126042666278</v>
      </c>
      <c r="E13" s="112"/>
    </row>
    <row r="14" spans="1:12" ht="13" x14ac:dyDescent="0.3">
      <c r="B14" s="111" t="s">
        <v>225</v>
      </c>
      <c r="C14" s="112">
        <v>4.8182293741279931</v>
      </c>
      <c r="D14" s="112"/>
      <c r="E14" s="112"/>
    </row>
    <row r="15" spans="1:12" ht="13" x14ac:dyDescent="0.3">
      <c r="B15" s="111" t="s">
        <v>218</v>
      </c>
      <c r="C15" s="112">
        <v>4.9232150296135631</v>
      </c>
      <c r="D15" s="112"/>
      <c r="E15" s="112"/>
    </row>
    <row r="16" spans="1:12" ht="13" x14ac:dyDescent="0.3">
      <c r="B16" s="111" t="s">
        <v>228</v>
      </c>
      <c r="C16" s="112">
        <v>4.9428272882100144</v>
      </c>
      <c r="D16" s="112"/>
      <c r="E16" s="112"/>
    </row>
    <row r="17" spans="2:5" ht="13" x14ac:dyDescent="0.3">
      <c r="B17" s="111" t="s">
        <v>221</v>
      </c>
      <c r="C17" s="112">
        <v>4.9543961991372649</v>
      </c>
      <c r="D17" s="112"/>
      <c r="E17" s="112"/>
    </row>
    <row r="18" spans="2:5" ht="13" x14ac:dyDescent="0.3">
      <c r="B18" s="111" t="s">
        <v>232</v>
      </c>
      <c r="C18" s="112">
        <v>4.9955790381100043</v>
      </c>
      <c r="D18" s="112"/>
      <c r="E18" s="112"/>
    </row>
    <row r="19" spans="2:5" ht="13" x14ac:dyDescent="0.3">
      <c r="B19" s="111" t="s">
        <v>233</v>
      </c>
      <c r="C19" s="112">
        <v>5.016157821984037</v>
      </c>
      <c r="D19" s="112"/>
      <c r="E19" s="112"/>
    </row>
    <row r="20" spans="2:5" ht="13" x14ac:dyDescent="0.3">
      <c r="B20" s="111" t="s">
        <v>236</v>
      </c>
      <c r="C20" s="112">
        <v>5.1038659056269537</v>
      </c>
      <c r="D20" s="112"/>
      <c r="E20" s="112"/>
    </row>
    <row r="21" spans="2:5" ht="13" x14ac:dyDescent="0.3">
      <c r="B21" s="111" t="s">
        <v>237</v>
      </c>
      <c r="C21" s="112">
        <v>5.1129212024988764</v>
      </c>
      <c r="D21" s="112"/>
      <c r="E21" s="112"/>
    </row>
    <row r="22" spans="2:5" ht="13" x14ac:dyDescent="0.3">
      <c r="B22" s="111" t="s">
        <v>239</v>
      </c>
      <c r="C22" s="112"/>
      <c r="D22" s="112">
        <v>5.1551819663824814</v>
      </c>
      <c r="E22" s="112"/>
    </row>
    <row r="23" spans="2:5" ht="13" x14ac:dyDescent="0.3">
      <c r="B23" s="111" t="s">
        <v>240</v>
      </c>
      <c r="C23" s="112"/>
      <c r="D23" s="112">
        <v>5.2379577840168245</v>
      </c>
      <c r="E23" s="112"/>
    </row>
    <row r="24" spans="2:5" ht="13" x14ac:dyDescent="0.3">
      <c r="B24" s="111" t="s">
        <v>238</v>
      </c>
      <c r="C24" s="112">
        <v>5.2417713078942771</v>
      </c>
      <c r="D24" s="112"/>
      <c r="E24" s="112"/>
    </row>
    <row r="25" spans="2:5" ht="13" x14ac:dyDescent="0.3">
      <c r="B25" s="111" t="s">
        <v>243</v>
      </c>
      <c r="C25" s="112">
        <v>5.2642871168711061</v>
      </c>
      <c r="D25" s="112"/>
      <c r="E25" s="112"/>
    </row>
    <row r="26" spans="2:5" ht="13" x14ac:dyDescent="0.3">
      <c r="B26" s="111" t="s">
        <v>242</v>
      </c>
      <c r="C26" s="112">
        <v>5.2702004840785506</v>
      </c>
      <c r="D26" s="112"/>
      <c r="E26" s="112"/>
    </row>
    <row r="27" spans="2:5" ht="13" x14ac:dyDescent="0.3">
      <c r="B27" s="111" t="s">
        <v>235</v>
      </c>
      <c r="C27" s="112">
        <v>5.2956887202652165</v>
      </c>
      <c r="D27" s="112"/>
      <c r="E27" s="112"/>
    </row>
    <row r="28" spans="2:5" ht="13" x14ac:dyDescent="0.3">
      <c r="B28" s="111" t="s">
        <v>223</v>
      </c>
      <c r="C28" s="112">
        <v>5.3543846411867237</v>
      </c>
      <c r="D28" s="112"/>
      <c r="E28" s="112"/>
    </row>
    <row r="29" spans="2:5" ht="13" x14ac:dyDescent="0.3">
      <c r="B29" s="111" t="s">
        <v>244</v>
      </c>
      <c r="C29" s="112">
        <v>5.3736083813313522</v>
      </c>
      <c r="D29" s="112"/>
      <c r="E29" s="112"/>
    </row>
    <row r="30" spans="2:5" ht="13" x14ac:dyDescent="0.3">
      <c r="B30" s="111" t="s">
        <v>245</v>
      </c>
      <c r="C30" s="112"/>
      <c r="D30" s="112">
        <v>5.3748311033750147</v>
      </c>
      <c r="E30" s="112"/>
    </row>
    <row r="31" spans="2:5" ht="13" x14ac:dyDescent="0.3">
      <c r="B31" s="111" t="s">
        <v>241</v>
      </c>
      <c r="C31" s="112">
        <v>5.3785484652051716</v>
      </c>
      <c r="D31" s="112"/>
      <c r="E31" s="112"/>
    </row>
    <row r="32" spans="2:5" ht="13" x14ac:dyDescent="0.3">
      <c r="B32" s="111" t="s">
        <v>231</v>
      </c>
      <c r="C32" s="112">
        <v>5.3901791254672213</v>
      </c>
      <c r="D32" s="112"/>
      <c r="E32" s="112"/>
    </row>
    <row r="33" spans="2:5" ht="13" x14ac:dyDescent="0.3">
      <c r="B33" s="111" t="s">
        <v>248</v>
      </c>
      <c r="C33" s="112">
        <v>5.393877018037073</v>
      </c>
      <c r="D33" s="112"/>
      <c r="E33" s="112"/>
    </row>
    <row r="34" spans="2:5" ht="13" x14ac:dyDescent="0.3">
      <c r="B34" s="111" t="s">
        <v>234</v>
      </c>
      <c r="C34" s="112">
        <v>5.4444310128207416</v>
      </c>
      <c r="D34" s="112"/>
      <c r="E34" s="112"/>
    </row>
    <row r="35" spans="2:5" ht="13" x14ac:dyDescent="0.3">
      <c r="B35" s="111" t="s">
        <v>250</v>
      </c>
      <c r="C35" s="112">
        <v>5.4450520325641669</v>
      </c>
      <c r="D35" s="112"/>
      <c r="E35" s="112"/>
    </row>
    <row r="36" spans="2:5" ht="13" x14ac:dyDescent="0.3">
      <c r="B36" s="111" t="s">
        <v>251</v>
      </c>
      <c r="C36" s="112">
        <v>5.451895127367286</v>
      </c>
      <c r="D36" s="112"/>
      <c r="E36" s="112"/>
    </row>
    <row r="37" spans="2:5" ht="13" x14ac:dyDescent="0.3">
      <c r="B37" s="111" t="s">
        <v>227</v>
      </c>
      <c r="C37" s="112">
        <v>5.4644925028500584</v>
      </c>
      <c r="D37" s="112"/>
      <c r="E37" s="112"/>
    </row>
    <row r="38" spans="2:5" ht="13" x14ac:dyDescent="0.3">
      <c r="B38" s="111" t="s">
        <v>253</v>
      </c>
      <c r="C38" s="112"/>
      <c r="D38" s="112">
        <v>5.5986810252364361</v>
      </c>
      <c r="E38" s="112"/>
    </row>
    <row r="39" spans="2:5" ht="13" x14ac:dyDescent="0.3">
      <c r="B39" s="111" t="s">
        <v>230</v>
      </c>
      <c r="C39" s="112">
        <v>5.6042121878719362</v>
      </c>
      <c r="D39" s="112"/>
      <c r="E39" s="112"/>
    </row>
    <row r="40" spans="2:5" ht="13" x14ac:dyDescent="0.3">
      <c r="B40" s="111" t="s">
        <v>64</v>
      </c>
      <c r="C40" s="112"/>
      <c r="D40" s="112">
        <v>5.6167653996159812</v>
      </c>
      <c r="E40" s="112"/>
    </row>
    <row r="41" spans="2:5" ht="13" x14ac:dyDescent="0.3">
      <c r="B41" s="111" t="s">
        <v>246</v>
      </c>
      <c r="C41" s="112">
        <v>5.627843545761066</v>
      </c>
      <c r="D41" s="112"/>
      <c r="E41" s="112"/>
    </row>
    <row r="42" spans="2:5" ht="13" x14ac:dyDescent="0.3">
      <c r="B42" s="111" t="s">
        <v>255</v>
      </c>
      <c r="C42" s="112">
        <v>5.6436542819057758</v>
      </c>
      <c r="D42" s="112"/>
      <c r="E42" s="112"/>
    </row>
    <row r="43" spans="2:5" ht="13" x14ac:dyDescent="0.3">
      <c r="B43" s="111" t="s">
        <v>229</v>
      </c>
      <c r="C43" s="112">
        <v>5.6447606118099998</v>
      </c>
      <c r="D43" s="112"/>
      <c r="E43" s="112"/>
    </row>
    <row r="44" spans="2:5" ht="13" x14ac:dyDescent="0.3">
      <c r="B44" s="111" t="s">
        <v>252</v>
      </c>
      <c r="C44" s="112">
        <v>5.732690759349496</v>
      </c>
      <c r="D44" s="112"/>
      <c r="E44" s="112"/>
    </row>
    <row r="45" spans="2:5" ht="13" x14ac:dyDescent="0.3">
      <c r="B45" s="111" t="s">
        <v>213</v>
      </c>
      <c r="C45" s="112">
        <v>5.7389504934646505</v>
      </c>
      <c r="D45" s="112"/>
      <c r="E45" s="112"/>
    </row>
    <row r="46" spans="2:5" ht="13" x14ac:dyDescent="0.3">
      <c r="B46" s="111" t="s">
        <v>260</v>
      </c>
      <c r="C46" s="112">
        <v>5.9147050031541593</v>
      </c>
      <c r="D46" s="112"/>
      <c r="E46" s="112"/>
    </row>
    <row r="47" spans="2:5" ht="13" x14ac:dyDescent="0.3">
      <c r="B47" s="111" t="s">
        <v>67</v>
      </c>
      <c r="C47" s="112"/>
      <c r="D47" s="112">
        <v>5.9302151967292174</v>
      </c>
      <c r="E47" s="112"/>
    </row>
    <row r="48" spans="2:5" ht="13" x14ac:dyDescent="0.3">
      <c r="B48" s="111" t="s">
        <v>257</v>
      </c>
      <c r="C48" s="112">
        <v>5.990591361864066</v>
      </c>
      <c r="D48" s="112"/>
      <c r="E48" s="112"/>
    </row>
    <row r="49" spans="2:5" ht="13" x14ac:dyDescent="0.3">
      <c r="B49" s="111" t="s">
        <v>261</v>
      </c>
      <c r="C49" s="112">
        <v>6.0015286362339442</v>
      </c>
      <c r="D49" s="112"/>
      <c r="E49" s="112"/>
    </row>
    <row r="50" spans="2:5" ht="13" x14ac:dyDescent="0.3">
      <c r="B50" s="111" t="s">
        <v>263</v>
      </c>
      <c r="C50" s="112"/>
      <c r="D50" s="112">
        <v>6.1594868787405215</v>
      </c>
      <c r="E50" s="112"/>
    </row>
    <row r="51" spans="2:5" ht="13" x14ac:dyDescent="0.3">
      <c r="B51" s="111" t="s">
        <v>262</v>
      </c>
      <c r="C51" s="112">
        <v>6.1703941311804096</v>
      </c>
      <c r="D51" s="112"/>
      <c r="E51" s="112"/>
    </row>
    <row r="52" spans="2:5" ht="13" x14ac:dyDescent="0.3">
      <c r="B52" s="111" t="s">
        <v>258</v>
      </c>
      <c r="C52" s="112">
        <v>6.1877512896229057</v>
      </c>
      <c r="D52" s="112"/>
      <c r="E52" s="112"/>
    </row>
    <row r="53" spans="2:5" ht="13" x14ac:dyDescent="0.3">
      <c r="B53" s="111" t="s">
        <v>265</v>
      </c>
      <c r="C53" s="112"/>
      <c r="D53" s="112">
        <v>6.2386273909061289</v>
      </c>
      <c r="E53" s="112"/>
    </row>
    <row r="54" spans="2:5" ht="13" x14ac:dyDescent="0.3">
      <c r="B54" s="111" t="s">
        <v>66</v>
      </c>
      <c r="C54" s="112"/>
      <c r="D54" s="112">
        <v>6.2535516195917733</v>
      </c>
      <c r="E54" s="112"/>
    </row>
    <row r="55" spans="2:5" ht="13" x14ac:dyDescent="0.3">
      <c r="B55" s="111" t="s">
        <v>254</v>
      </c>
      <c r="C55" s="112">
        <v>6.2943836784732889</v>
      </c>
      <c r="D55" s="112"/>
      <c r="E55" s="112"/>
    </row>
    <row r="56" spans="2:5" ht="13" x14ac:dyDescent="0.3">
      <c r="B56" s="111" t="s">
        <v>267</v>
      </c>
      <c r="C56" s="112"/>
      <c r="D56" s="112">
        <v>6.3384106614446036</v>
      </c>
      <c r="E56" s="112"/>
    </row>
    <row r="57" spans="2:5" ht="13" x14ac:dyDescent="0.3">
      <c r="B57" s="111" t="s">
        <v>247</v>
      </c>
      <c r="C57" s="112">
        <v>6.3558284716785396</v>
      </c>
      <c r="D57" s="112"/>
      <c r="E57" s="112"/>
    </row>
    <row r="58" spans="2:5" ht="13" x14ac:dyDescent="0.3">
      <c r="B58" s="111" t="s">
        <v>71</v>
      </c>
      <c r="C58" s="112"/>
      <c r="D58" s="112">
        <v>6.4504405357808201</v>
      </c>
      <c r="E58" s="112"/>
    </row>
    <row r="59" spans="2:5" ht="13" x14ac:dyDescent="0.3">
      <c r="B59" s="111" t="s">
        <v>249</v>
      </c>
      <c r="C59" s="112">
        <v>6.5382736170024502</v>
      </c>
      <c r="D59" s="112"/>
      <c r="E59" s="112"/>
    </row>
    <row r="60" spans="2:5" ht="13" x14ac:dyDescent="0.3">
      <c r="B60" s="111" t="s">
        <v>259</v>
      </c>
      <c r="C60" s="112">
        <v>6.5565021248526962</v>
      </c>
      <c r="D60" s="112"/>
      <c r="E60" s="112"/>
    </row>
    <row r="61" spans="2:5" ht="13" x14ac:dyDescent="0.3">
      <c r="B61" s="111" t="s">
        <v>268</v>
      </c>
      <c r="C61" s="112"/>
      <c r="D61" s="112">
        <v>6.5871581555706689</v>
      </c>
      <c r="E61" s="112"/>
    </row>
    <row r="62" spans="2:5" ht="13" x14ac:dyDescent="0.3">
      <c r="B62" s="111" t="s">
        <v>69</v>
      </c>
      <c r="C62" s="112"/>
      <c r="D62" s="112">
        <v>6.6410703055495022</v>
      </c>
      <c r="E62" s="112"/>
    </row>
    <row r="63" spans="2:5" ht="13" x14ac:dyDescent="0.3">
      <c r="B63" s="111" t="s">
        <v>256</v>
      </c>
      <c r="C63" s="112">
        <v>6.6632242796897181</v>
      </c>
      <c r="D63" s="112"/>
      <c r="E63" s="112"/>
    </row>
    <row r="64" spans="2:5" ht="13" x14ac:dyDescent="0.3">
      <c r="B64" s="111" t="s">
        <v>65</v>
      </c>
      <c r="C64" s="112"/>
      <c r="D64" s="112">
        <v>6.6867906277409199</v>
      </c>
      <c r="E64" s="112"/>
    </row>
    <row r="65" spans="2:10" ht="13" x14ac:dyDescent="0.3">
      <c r="B65" s="111" t="s">
        <v>72</v>
      </c>
      <c r="C65" s="112"/>
      <c r="D65" s="112"/>
      <c r="E65" s="112">
        <v>6.7955776677838333</v>
      </c>
    </row>
    <row r="66" spans="2:10" ht="13" x14ac:dyDescent="0.3">
      <c r="B66" s="111" t="s">
        <v>68</v>
      </c>
      <c r="C66" s="112"/>
      <c r="D66" s="112">
        <v>6.8346604376920714</v>
      </c>
      <c r="E66" s="112"/>
    </row>
    <row r="67" spans="2:10" ht="13" x14ac:dyDescent="0.3">
      <c r="B67" s="111" t="s">
        <v>266</v>
      </c>
      <c r="C67" s="112"/>
      <c r="D67" s="112">
        <v>6.8507303160503987</v>
      </c>
      <c r="E67" s="112"/>
    </row>
    <row r="68" spans="2:10" ht="13" x14ac:dyDescent="0.3">
      <c r="B68" s="111" t="s">
        <v>269</v>
      </c>
      <c r="C68" s="112"/>
      <c r="D68" s="112">
        <v>6.852199682949089</v>
      </c>
      <c r="E68" s="112"/>
    </row>
    <row r="69" spans="2:10" ht="13" x14ac:dyDescent="0.3">
      <c r="B69" s="111" t="s">
        <v>70</v>
      </c>
      <c r="C69" s="112"/>
      <c r="D69" s="112">
        <v>6.8907144972488155</v>
      </c>
      <c r="E69" s="112"/>
    </row>
    <row r="70" spans="2:10" x14ac:dyDescent="0.25">
      <c r="B70" s="113" t="s">
        <v>264</v>
      </c>
      <c r="C70" s="114"/>
      <c r="D70" s="114">
        <v>6.9994106767970301</v>
      </c>
      <c r="E70" s="114"/>
    </row>
    <row r="71" spans="2:10" x14ac:dyDescent="0.25">
      <c r="B71" s="102"/>
      <c r="C71" s="102"/>
      <c r="D71" s="102"/>
      <c r="H71" s="102"/>
      <c r="I71" s="102"/>
      <c r="J71" s="102"/>
    </row>
    <row r="72" spans="2:10" x14ac:dyDescent="0.25">
      <c r="B72" s="102"/>
      <c r="C72" s="102"/>
      <c r="D72" s="102"/>
      <c r="H72" s="102"/>
      <c r="I72" s="102"/>
      <c r="J72" s="102"/>
    </row>
    <row r="73" spans="2:10" x14ac:dyDescent="0.25">
      <c r="B73" s="102"/>
      <c r="C73" s="102"/>
      <c r="D73" s="102"/>
      <c r="H73" s="102"/>
      <c r="I73" s="102"/>
      <c r="J73" s="102"/>
    </row>
    <row r="74" spans="2:10" x14ac:dyDescent="0.25">
      <c r="B74" s="102"/>
      <c r="C74" s="102"/>
      <c r="D74" s="102"/>
      <c r="H74" s="102"/>
      <c r="I74" s="102"/>
      <c r="J74" s="102"/>
    </row>
    <row r="75" spans="2:10" x14ac:dyDescent="0.25">
      <c r="B75" s="102"/>
      <c r="D75" s="102"/>
      <c r="H75" s="102"/>
      <c r="I75" s="102"/>
      <c r="J75" s="102"/>
    </row>
    <row r="76" spans="2:10" x14ac:dyDescent="0.25">
      <c r="B76" s="102"/>
      <c r="C76" s="102"/>
      <c r="D76" s="102"/>
      <c r="H76" s="102"/>
      <c r="I76" s="102"/>
      <c r="J76" s="102"/>
    </row>
    <row r="77" spans="2:10" x14ac:dyDescent="0.25">
      <c r="B77" s="102"/>
      <c r="C77" s="102"/>
      <c r="D77" s="102"/>
      <c r="H77" s="102"/>
      <c r="I77" s="102"/>
      <c r="J77" s="102"/>
    </row>
    <row r="78" spans="2:10" x14ac:dyDescent="0.25">
      <c r="B78" s="102"/>
      <c r="C78" s="102"/>
      <c r="D78" s="102"/>
      <c r="H78" s="102"/>
      <c r="I78" s="102"/>
      <c r="J78" s="102"/>
    </row>
    <row r="79" spans="2:10" x14ac:dyDescent="0.25">
      <c r="B79" s="102"/>
      <c r="C79" s="102"/>
      <c r="D79" s="102"/>
      <c r="H79" s="102"/>
      <c r="I79" s="102"/>
      <c r="J79" s="102"/>
    </row>
    <row r="80" spans="2:10" x14ac:dyDescent="0.25">
      <c r="B80" s="102"/>
      <c r="C80" s="102"/>
      <c r="D80" s="102"/>
      <c r="H80" s="102"/>
      <c r="I80" s="102"/>
      <c r="J80" s="102"/>
    </row>
    <row r="81" spans="2:10" x14ac:dyDescent="0.25">
      <c r="B81" s="102"/>
      <c r="C81" s="102"/>
      <c r="D81" s="102"/>
      <c r="H81" s="102"/>
      <c r="I81" s="102"/>
      <c r="J81" s="102"/>
    </row>
    <row r="82" spans="2:10" x14ac:dyDescent="0.25">
      <c r="B82" s="102"/>
      <c r="C82" s="102"/>
      <c r="D82" s="102"/>
      <c r="H82" s="102"/>
      <c r="I82" s="102"/>
      <c r="J82" s="102"/>
    </row>
    <row r="83" spans="2:10" x14ac:dyDescent="0.25">
      <c r="B83" s="102"/>
      <c r="C83" s="102"/>
      <c r="D83" s="102"/>
      <c r="H83" s="102"/>
      <c r="I83" s="102"/>
      <c r="J83" s="102"/>
    </row>
    <row r="84" spans="2:10" x14ac:dyDescent="0.25">
      <c r="B84" s="102"/>
      <c r="C84" s="102"/>
      <c r="D84" s="102"/>
      <c r="H84" s="102"/>
      <c r="I84" s="102"/>
      <c r="J84" s="102"/>
    </row>
    <row r="85" spans="2:10" x14ac:dyDescent="0.25">
      <c r="B85" s="102"/>
      <c r="C85" s="102"/>
      <c r="D85" s="102"/>
      <c r="H85" s="102"/>
      <c r="I85" s="102"/>
      <c r="J85" s="102"/>
    </row>
    <row r="86" spans="2:10" x14ac:dyDescent="0.25">
      <c r="B86" s="102"/>
      <c r="C86" s="102"/>
      <c r="D86" s="102"/>
    </row>
    <row r="87" spans="2:10" x14ac:dyDescent="0.25">
      <c r="B87" s="102"/>
      <c r="C87" s="102"/>
      <c r="D87" s="102"/>
      <c r="H87" s="102"/>
      <c r="I87" s="102"/>
      <c r="J87" s="102"/>
    </row>
    <row r="88" spans="2:10" x14ac:dyDescent="0.25">
      <c r="B88" s="102"/>
      <c r="C88" s="102"/>
      <c r="D88" s="102"/>
      <c r="H88" s="102"/>
      <c r="I88" s="102"/>
      <c r="J88" s="102"/>
    </row>
    <row r="89" spans="2:10" x14ac:dyDescent="0.25">
      <c r="B89" s="102"/>
      <c r="C89" s="102"/>
      <c r="D89" s="102"/>
      <c r="H89" s="102"/>
      <c r="I89" s="102"/>
      <c r="J89" s="102"/>
    </row>
    <row r="90" spans="2:10" x14ac:dyDescent="0.25">
      <c r="B90" s="102"/>
      <c r="C90" s="102"/>
      <c r="D90" s="102"/>
      <c r="H90" s="102"/>
      <c r="I90" s="102"/>
      <c r="J90" s="102"/>
    </row>
    <row r="91" spans="2:10" x14ac:dyDescent="0.25">
      <c r="B91" s="102"/>
      <c r="C91" s="102"/>
      <c r="D91" s="102"/>
      <c r="H91" s="102"/>
      <c r="I91" s="102"/>
      <c r="J91" s="102"/>
    </row>
    <row r="92" spans="2:10" x14ac:dyDescent="0.25">
      <c r="B92" s="102"/>
      <c r="C92" s="102"/>
    </row>
    <row r="93" spans="2:10" x14ac:dyDescent="0.25">
      <c r="B93" s="102"/>
      <c r="C93" s="102"/>
      <c r="D93" s="102"/>
      <c r="H93" s="102"/>
      <c r="I93" s="102"/>
      <c r="J93" s="102"/>
    </row>
    <row r="94" spans="2:10" x14ac:dyDescent="0.25">
      <c r="H94" s="102"/>
      <c r="I94" s="102"/>
      <c r="J94" s="102"/>
    </row>
    <row r="95" spans="2:10" x14ac:dyDescent="0.25">
      <c r="H95" s="102"/>
      <c r="I95" s="102"/>
      <c r="J95" s="102"/>
    </row>
    <row r="96" spans="2:10" x14ac:dyDescent="0.25">
      <c r="H96" s="102"/>
      <c r="I96" s="102"/>
      <c r="J96" s="102"/>
    </row>
  </sheetData>
  <mergeCells count="1">
    <mergeCell ref="C3:E3"/>
  </mergeCells>
  <pageMargins left="0.75" right="0.75" top="1" bottom="1" header="0.5" footer="0.5"/>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B1DFF-8F6A-491A-93F9-E44EA59086CF}">
  <dimension ref="A1:V53"/>
  <sheetViews>
    <sheetView topLeftCell="B1" workbookViewId="0">
      <selection activeCell="K11" sqref="K11"/>
    </sheetView>
  </sheetViews>
  <sheetFormatPr defaultRowHeight="13" x14ac:dyDescent="0.3"/>
  <cols>
    <col min="8" max="8" width="15.09765625" bestFit="1" customWidth="1"/>
    <col min="9" max="9" width="10.69921875" customWidth="1"/>
    <col min="20" max="20" width="14.8984375" customWidth="1"/>
  </cols>
  <sheetData>
    <row r="1" spans="1:22" ht="13.5" thickBot="1" x14ac:dyDescent="0.35">
      <c r="A1" s="69" t="str">
        <f>HYPERLINK("#'Contents'!A1","Content Page")</f>
        <v>Content Page</v>
      </c>
      <c r="H1" s="115" t="s">
        <v>133</v>
      </c>
    </row>
    <row r="2" spans="1:22" ht="24.9" customHeight="1" thickBot="1" x14ac:dyDescent="0.35">
      <c r="H2" s="123" t="s">
        <v>85</v>
      </c>
      <c r="I2" s="124" t="s">
        <v>86</v>
      </c>
      <c r="J2" s="124" t="s">
        <v>75</v>
      </c>
      <c r="K2" s="125" t="s">
        <v>73</v>
      </c>
      <c r="L2" s="125" t="s">
        <v>74</v>
      </c>
      <c r="T2" s="92" t="s">
        <v>105</v>
      </c>
      <c r="U2" s="92" t="s">
        <v>1</v>
      </c>
      <c r="V2" s="92" t="s">
        <v>5</v>
      </c>
    </row>
    <row r="3" spans="1:22" ht="13.5" thickBot="1" x14ac:dyDescent="0.35">
      <c r="A3" s="12" t="s">
        <v>101</v>
      </c>
      <c r="B3" s="12"/>
      <c r="C3" s="12"/>
      <c r="D3" s="12" t="s">
        <v>103</v>
      </c>
      <c r="E3" s="12"/>
      <c r="H3" s="126" t="s">
        <v>87</v>
      </c>
      <c r="I3" s="90">
        <v>92.2</v>
      </c>
      <c r="J3" s="90">
        <v>51.812637362637417</v>
      </c>
      <c r="K3" s="90">
        <v>15.3</v>
      </c>
      <c r="L3" s="90">
        <f>I3-K3</f>
        <v>76.900000000000006</v>
      </c>
      <c r="T3" s="92" t="s">
        <v>104</v>
      </c>
      <c r="U3" s="91">
        <v>25.272770833333333</v>
      </c>
      <c r="V3" s="91">
        <f>'NTS Gas Demand Stats Table 3'!E4</f>
        <v>22.260520833333331</v>
      </c>
    </row>
    <row r="4" spans="1:22" ht="13.5" thickBot="1" x14ac:dyDescent="0.35">
      <c r="A4" s="78">
        <f>AVERAGE(A5:A53)/1000</f>
        <v>3.1348541666666665</v>
      </c>
      <c r="B4" s="78">
        <f>AVERAGE(B5:B53)/1000</f>
        <v>25.272770833333333</v>
      </c>
      <c r="C4" s="78"/>
      <c r="D4" s="78">
        <f>AVERAGE(D5:D53)/1000</f>
        <v>2.398625</v>
      </c>
      <c r="E4" s="78">
        <f>AVERAGE(E5:E53)/1000</f>
        <v>22.260520833333331</v>
      </c>
      <c r="H4" s="126" t="s">
        <v>38</v>
      </c>
      <c r="I4" s="90">
        <v>100.80000000000001</v>
      </c>
      <c r="J4" s="90">
        <v>51.137912087912099</v>
      </c>
      <c r="K4" s="90">
        <v>11.100000000000001</v>
      </c>
      <c r="L4" s="90">
        <f t="shared" ref="L4:L6" si="0">I4-K4</f>
        <v>89.700000000000017</v>
      </c>
      <c r="T4" s="92" t="s">
        <v>106</v>
      </c>
      <c r="U4" s="91">
        <v>3.1348541666666665</v>
      </c>
      <c r="V4" s="91">
        <f>'NTS Gas Demand Stats Table 3'!D4</f>
        <v>2.398625</v>
      </c>
    </row>
    <row r="5" spans="1:22" ht="13.5" thickBot="1" x14ac:dyDescent="0.35">
      <c r="A5" t="s">
        <v>100</v>
      </c>
      <c r="B5" t="s">
        <v>102</v>
      </c>
      <c r="D5" t="s">
        <v>100</v>
      </c>
      <c r="E5" t="s">
        <v>102</v>
      </c>
      <c r="H5" s="126" t="s">
        <v>37</v>
      </c>
      <c r="I5" s="90">
        <v>102.6</v>
      </c>
      <c r="J5" s="90">
        <v>42.822404371584696</v>
      </c>
      <c r="K5" s="90">
        <v>11.599999999999998</v>
      </c>
      <c r="L5" s="90">
        <f t="shared" si="0"/>
        <v>91</v>
      </c>
      <c r="T5" s="92" t="s">
        <v>107</v>
      </c>
      <c r="U5" s="91">
        <v>11.592764611505848</v>
      </c>
      <c r="V5" s="91">
        <v>9.9551654075091456</v>
      </c>
    </row>
    <row r="6" spans="1:22" ht="13.5" thickBot="1" x14ac:dyDescent="0.35">
      <c r="A6" s="63">
        <v>2553</v>
      </c>
      <c r="B6" s="63">
        <v>23269</v>
      </c>
      <c r="C6" s="63"/>
      <c r="D6" s="63">
        <v>3203</v>
      </c>
      <c r="E6" s="63">
        <v>15373</v>
      </c>
      <c r="H6" s="126" t="s">
        <v>1</v>
      </c>
      <c r="I6" s="90">
        <v>107.4</v>
      </c>
      <c r="J6" s="90">
        <v>50.665384615384589</v>
      </c>
      <c r="K6" s="90">
        <v>15.4</v>
      </c>
      <c r="L6" s="90">
        <f t="shared" si="0"/>
        <v>92</v>
      </c>
    </row>
    <row r="7" spans="1:22" ht="13.5" thickBot="1" x14ac:dyDescent="0.35">
      <c r="A7" s="63">
        <v>2589</v>
      </c>
      <c r="B7" s="63">
        <v>23377</v>
      </c>
      <c r="C7" s="63"/>
      <c r="D7" s="63">
        <v>3395</v>
      </c>
      <c r="E7" s="63">
        <v>15553</v>
      </c>
      <c r="H7" s="126" t="s">
        <v>5</v>
      </c>
      <c r="I7" s="90">
        <v>103.07000000000001</v>
      </c>
      <c r="J7" s="90">
        <v>43.758131868131827</v>
      </c>
      <c r="K7" s="90">
        <v>11.09</v>
      </c>
      <c r="L7" s="90">
        <v>91.98</v>
      </c>
    </row>
    <row r="8" spans="1:22" x14ac:dyDescent="0.3">
      <c r="A8" s="63">
        <v>2581</v>
      </c>
      <c r="B8" s="63">
        <v>23370</v>
      </c>
      <c r="C8" s="63"/>
      <c r="D8" s="63">
        <v>3267</v>
      </c>
      <c r="E8" s="63">
        <v>15414</v>
      </c>
    </row>
    <row r="9" spans="1:22" ht="13.5" thickBot="1" x14ac:dyDescent="0.35">
      <c r="A9" s="63">
        <v>2594</v>
      </c>
      <c r="B9" s="63">
        <v>23185</v>
      </c>
      <c r="C9" s="63"/>
      <c r="D9" s="63">
        <v>3197</v>
      </c>
      <c r="E9" s="63">
        <v>15273</v>
      </c>
      <c r="H9" s="115" t="s">
        <v>292</v>
      </c>
    </row>
    <row r="10" spans="1:22" ht="13.5" thickBot="1" x14ac:dyDescent="0.35">
      <c r="A10" s="63">
        <v>2471</v>
      </c>
      <c r="B10" s="63">
        <v>22824</v>
      </c>
      <c r="C10" s="63"/>
      <c r="D10" s="63">
        <v>3244</v>
      </c>
      <c r="E10" s="63">
        <v>15628</v>
      </c>
      <c r="H10" s="127" t="s">
        <v>288</v>
      </c>
      <c r="I10" s="128" t="s">
        <v>86</v>
      </c>
      <c r="J10" s="128" t="s">
        <v>75</v>
      </c>
      <c r="K10" s="129" t="s">
        <v>73</v>
      </c>
      <c r="L10" s="129" t="s">
        <v>74</v>
      </c>
    </row>
    <row r="11" spans="1:22" ht="13.5" thickBot="1" x14ac:dyDescent="0.35">
      <c r="A11" s="63">
        <v>2610</v>
      </c>
      <c r="B11" s="63">
        <v>22849</v>
      </c>
      <c r="C11" s="63"/>
      <c r="D11" s="63">
        <v>3025</v>
      </c>
      <c r="E11" s="63">
        <v>15517</v>
      </c>
      <c r="H11" s="130" t="s">
        <v>87</v>
      </c>
      <c r="I11" s="109">
        <f t="shared" ref="I11:L15" si="1">I3*11</f>
        <v>1014.2</v>
      </c>
      <c r="J11" s="109">
        <f t="shared" si="1"/>
        <v>569.93901098901165</v>
      </c>
      <c r="K11" s="109">
        <f t="shared" si="1"/>
        <v>168.3</v>
      </c>
      <c r="L11" s="109">
        <f t="shared" si="1"/>
        <v>845.90000000000009</v>
      </c>
      <c r="O11" t="s">
        <v>212</v>
      </c>
    </row>
    <row r="12" spans="1:22" ht="13.5" thickBot="1" x14ac:dyDescent="0.35">
      <c r="A12" s="63">
        <v>2678</v>
      </c>
      <c r="B12" s="63">
        <v>22998</v>
      </c>
      <c r="C12" s="63"/>
      <c r="D12" s="63">
        <v>2826</v>
      </c>
      <c r="E12" s="63">
        <v>15487</v>
      </c>
      <c r="H12" s="130" t="s">
        <v>38</v>
      </c>
      <c r="I12" s="109">
        <f t="shared" si="1"/>
        <v>1108.8000000000002</v>
      </c>
      <c r="J12" s="109">
        <f t="shared" si="1"/>
        <v>562.51703296703306</v>
      </c>
      <c r="K12" s="109">
        <f t="shared" si="1"/>
        <v>122.10000000000002</v>
      </c>
      <c r="L12" s="109">
        <f t="shared" si="1"/>
        <v>986.70000000000016</v>
      </c>
    </row>
    <row r="13" spans="1:22" ht="13.5" thickBot="1" x14ac:dyDescent="0.35">
      <c r="A13" s="63">
        <v>2500</v>
      </c>
      <c r="B13" s="63">
        <v>22900</v>
      </c>
      <c r="C13" s="63"/>
      <c r="D13" s="63">
        <v>2946</v>
      </c>
      <c r="E13" s="63">
        <v>15574</v>
      </c>
      <c r="H13" s="130" t="s">
        <v>37</v>
      </c>
      <c r="I13" s="109">
        <f t="shared" si="1"/>
        <v>1128.5999999999999</v>
      </c>
      <c r="J13" s="109">
        <f t="shared" si="1"/>
        <v>471.04644808743166</v>
      </c>
      <c r="K13" s="109">
        <f t="shared" si="1"/>
        <v>127.59999999999998</v>
      </c>
      <c r="L13" s="109">
        <f t="shared" si="1"/>
        <v>1001</v>
      </c>
    </row>
    <row r="14" spans="1:22" ht="13.5" thickBot="1" x14ac:dyDescent="0.35">
      <c r="A14" s="63">
        <v>2588</v>
      </c>
      <c r="B14" s="63">
        <v>23037</v>
      </c>
      <c r="C14" s="63"/>
      <c r="D14" s="63">
        <v>2960</v>
      </c>
      <c r="E14" s="63">
        <v>15892</v>
      </c>
      <c r="H14" s="130" t="s">
        <v>1</v>
      </c>
      <c r="I14" s="109">
        <f t="shared" si="1"/>
        <v>1181.4000000000001</v>
      </c>
      <c r="J14" s="109">
        <f t="shared" si="1"/>
        <v>557.31923076923044</v>
      </c>
      <c r="K14" s="109">
        <f t="shared" si="1"/>
        <v>169.4</v>
      </c>
      <c r="L14" s="109">
        <f t="shared" si="1"/>
        <v>1012</v>
      </c>
    </row>
    <row r="15" spans="1:22" ht="13.5" thickBot="1" x14ac:dyDescent="0.35">
      <c r="A15" s="63">
        <v>2642</v>
      </c>
      <c r="B15" s="63">
        <v>23570</v>
      </c>
      <c r="C15" s="63"/>
      <c r="D15" s="63">
        <v>2902</v>
      </c>
      <c r="E15" s="63">
        <v>16440</v>
      </c>
      <c r="H15" s="130" t="s">
        <v>5</v>
      </c>
      <c r="I15" s="109">
        <f t="shared" si="1"/>
        <v>1133.77</v>
      </c>
      <c r="J15" s="109">
        <f t="shared" si="1"/>
        <v>481.33945054945008</v>
      </c>
      <c r="K15" s="109">
        <f t="shared" si="1"/>
        <v>121.99</v>
      </c>
      <c r="L15" s="109">
        <f t="shared" si="1"/>
        <v>1011.7800000000001</v>
      </c>
    </row>
    <row r="16" spans="1:22" x14ac:dyDescent="0.3">
      <c r="A16" s="63">
        <v>2668</v>
      </c>
      <c r="B16" s="63">
        <v>24102</v>
      </c>
      <c r="C16" s="63"/>
      <c r="D16" s="63">
        <v>2760</v>
      </c>
      <c r="E16" s="63">
        <v>17458</v>
      </c>
    </row>
    <row r="17" spans="1:5" x14ac:dyDescent="0.3">
      <c r="A17" s="63">
        <v>2914</v>
      </c>
      <c r="B17" s="63">
        <v>24670</v>
      </c>
      <c r="C17" s="63"/>
      <c r="D17" s="63">
        <v>2680</v>
      </c>
      <c r="E17" s="63">
        <v>17756</v>
      </c>
    </row>
    <row r="18" spans="1:5" x14ac:dyDescent="0.3">
      <c r="A18" s="63">
        <v>2914</v>
      </c>
      <c r="B18" s="63">
        <v>25078</v>
      </c>
      <c r="C18" s="63"/>
      <c r="D18" s="63">
        <v>2673</v>
      </c>
      <c r="E18" s="63">
        <v>18747</v>
      </c>
    </row>
    <row r="19" spans="1:5" x14ac:dyDescent="0.3">
      <c r="A19" s="63">
        <v>3178</v>
      </c>
      <c r="B19" s="63">
        <v>26108</v>
      </c>
      <c r="C19" s="63"/>
      <c r="D19" s="63">
        <v>2684</v>
      </c>
      <c r="E19" s="63">
        <v>21625</v>
      </c>
    </row>
    <row r="20" spans="1:5" x14ac:dyDescent="0.3">
      <c r="A20" s="63">
        <v>3340</v>
      </c>
      <c r="B20" s="63">
        <v>26959</v>
      </c>
      <c r="C20" s="63"/>
      <c r="D20" s="63">
        <v>2653</v>
      </c>
      <c r="E20" s="63">
        <v>23235</v>
      </c>
    </row>
    <row r="21" spans="1:5" x14ac:dyDescent="0.3">
      <c r="A21" s="63">
        <v>3545</v>
      </c>
      <c r="B21" s="63">
        <v>27609</v>
      </c>
      <c r="C21" s="63"/>
      <c r="D21" s="63">
        <v>2680</v>
      </c>
      <c r="E21" s="63">
        <v>24024</v>
      </c>
    </row>
    <row r="22" spans="1:5" x14ac:dyDescent="0.3">
      <c r="A22" s="63">
        <v>3426</v>
      </c>
      <c r="B22" s="63">
        <v>27868</v>
      </c>
      <c r="C22" s="63"/>
      <c r="D22" s="63">
        <v>2594</v>
      </c>
      <c r="E22" s="63">
        <v>24737</v>
      </c>
    </row>
    <row r="23" spans="1:5" x14ac:dyDescent="0.3">
      <c r="A23" s="63">
        <v>3120</v>
      </c>
      <c r="B23" s="63">
        <v>27533</v>
      </c>
      <c r="C23" s="63"/>
      <c r="D23" s="63">
        <v>2448</v>
      </c>
      <c r="E23" s="63">
        <v>25156</v>
      </c>
    </row>
    <row r="24" spans="1:5" x14ac:dyDescent="0.3">
      <c r="A24" s="63">
        <v>2860</v>
      </c>
      <c r="B24" s="63">
        <v>27664</v>
      </c>
      <c r="C24" s="63"/>
      <c r="D24" s="63">
        <v>2363</v>
      </c>
      <c r="E24" s="63">
        <v>26059</v>
      </c>
    </row>
    <row r="25" spans="1:5" x14ac:dyDescent="0.3">
      <c r="A25" s="63">
        <v>2388</v>
      </c>
      <c r="B25" s="63">
        <v>27651</v>
      </c>
      <c r="C25" s="63"/>
      <c r="D25" s="63">
        <v>2031</v>
      </c>
      <c r="E25" s="63">
        <v>25895</v>
      </c>
    </row>
    <row r="26" spans="1:5" x14ac:dyDescent="0.3">
      <c r="A26" s="63">
        <v>2093</v>
      </c>
      <c r="B26" s="63">
        <v>27621</v>
      </c>
      <c r="C26" s="63"/>
      <c r="D26" s="63">
        <v>2015</v>
      </c>
      <c r="E26" s="63">
        <v>26016</v>
      </c>
    </row>
    <row r="27" spans="1:5" x14ac:dyDescent="0.3">
      <c r="A27" s="63">
        <v>1575</v>
      </c>
      <c r="B27" s="63">
        <v>27504</v>
      </c>
      <c r="C27" s="63"/>
      <c r="D27" s="63">
        <v>1969</v>
      </c>
      <c r="E27" s="63">
        <v>25720</v>
      </c>
    </row>
    <row r="28" spans="1:5" x14ac:dyDescent="0.3">
      <c r="A28" s="63">
        <v>1576</v>
      </c>
      <c r="B28" s="63">
        <v>27422</v>
      </c>
      <c r="C28" s="63"/>
      <c r="D28" s="63">
        <v>1830</v>
      </c>
      <c r="E28" s="63">
        <v>25308</v>
      </c>
    </row>
    <row r="29" spans="1:5" x14ac:dyDescent="0.3">
      <c r="A29" s="63">
        <v>1517</v>
      </c>
      <c r="B29" s="63">
        <v>27440</v>
      </c>
      <c r="C29" s="63"/>
      <c r="D29" s="63">
        <v>1822</v>
      </c>
      <c r="E29" s="63">
        <v>24777</v>
      </c>
    </row>
    <row r="30" spans="1:5" x14ac:dyDescent="0.3">
      <c r="A30" s="63">
        <v>1540</v>
      </c>
      <c r="B30" s="63">
        <v>27302</v>
      </c>
      <c r="C30" s="63"/>
      <c r="D30" s="63">
        <v>1829</v>
      </c>
      <c r="E30" s="63">
        <v>24978</v>
      </c>
    </row>
    <row r="31" spans="1:5" x14ac:dyDescent="0.3">
      <c r="A31" s="63">
        <v>1282</v>
      </c>
      <c r="B31" s="63">
        <v>27114</v>
      </c>
      <c r="C31" s="63"/>
      <c r="D31" s="63">
        <v>1808</v>
      </c>
      <c r="E31" s="63">
        <v>24735</v>
      </c>
    </row>
    <row r="32" spans="1:5" x14ac:dyDescent="0.3">
      <c r="A32" s="63">
        <v>1117</v>
      </c>
      <c r="B32" s="63">
        <v>26718</v>
      </c>
      <c r="C32" s="63"/>
      <c r="D32" s="63">
        <v>1864</v>
      </c>
      <c r="E32" s="63">
        <v>24617</v>
      </c>
    </row>
    <row r="33" spans="1:5" x14ac:dyDescent="0.3">
      <c r="A33" s="63">
        <v>1084</v>
      </c>
      <c r="B33" s="63">
        <v>26765</v>
      </c>
      <c r="C33" s="63"/>
      <c r="D33" s="63">
        <v>2112</v>
      </c>
      <c r="E33" s="63">
        <v>24526</v>
      </c>
    </row>
    <row r="34" spans="1:5" x14ac:dyDescent="0.3">
      <c r="A34" s="63">
        <v>1231</v>
      </c>
      <c r="B34" s="63">
        <v>26845</v>
      </c>
      <c r="C34" s="63"/>
      <c r="D34" s="63">
        <v>2424</v>
      </c>
      <c r="E34" s="63">
        <v>24980</v>
      </c>
    </row>
    <row r="35" spans="1:5" x14ac:dyDescent="0.3">
      <c r="A35" s="63">
        <v>1991</v>
      </c>
      <c r="B35" s="63">
        <v>26432</v>
      </c>
      <c r="C35" s="63"/>
      <c r="D35" s="63">
        <v>2625</v>
      </c>
      <c r="E35" s="63">
        <v>25838</v>
      </c>
    </row>
    <row r="36" spans="1:5" x14ac:dyDescent="0.3">
      <c r="A36" s="63">
        <v>3516</v>
      </c>
      <c r="B36" s="63">
        <v>26073</v>
      </c>
      <c r="C36" s="63"/>
      <c r="D36" s="63">
        <v>2716</v>
      </c>
      <c r="E36" s="63">
        <v>25789</v>
      </c>
    </row>
    <row r="37" spans="1:5" x14ac:dyDescent="0.3">
      <c r="A37" s="63">
        <v>4695</v>
      </c>
      <c r="B37" s="63">
        <v>26270</v>
      </c>
      <c r="C37" s="63"/>
      <c r="D37" s="63">
        <v>2718</v>
      </c>
      <c r="E37" s="63">
        <v>25313</v>
      </c>
    </row>
    <row r="38" spans="1:5" x14ac:dyDescent="0.3">
      <c r="A38" s="63">
        <v>6216</v>
      </c>
      <c r="B38" s="63">
        <v>26230</v>
      </c>
      <c r="C38" s="63"/>
      <c r="D38" s="63">
        <v>2717</v>
      </c>
      <c r="E38" s="63">
        <v>25054</v>
      </c>
    </row>
    <row r="39" spans="1:5" x14ac:dyDescent="0.3">
      <c r="A39" s="63">
        <v>6847</v>
      </c>
      <c r="B39" s="63">
        <v>26253</v>
      </c>
      <c r="C39" s="63"/>
      <c r="D39" s="63">
        <v>2538</v>
      </c>
      <c r="E39" s="63">
        <v>25148</v>
      </c>
    </row>
    <row r="40" spans="1:5" x14ac:dyDescent="0.3">
      <c r="A40" s="63">
        <v>6461</v>
      </c>
      <c r="B40" s="63">
        <v>25875</v>
      </c>
      <c r="C40" s="63"/>
      <c r="D40" s="63">
        <v>2464</v>
      </c>
      <c r="E40" s="63">
        <v>25169</v>
      </c>
    </row>
    <row r="41" spans="1:5" x14ac:dyDescent="0.3">
      <c r="A41" s="63">
        <v>6579</v>
      </c>
      <c r="B41" s="63">
        <v>25689</v>
      </c>
      <c r="C41" s="63"/>
      <c r="D41" s="63">
        <v>2496</v>
      </c>
      <c r="E41" s="63">
        <v>25242</v>
      </c>
    </row>
    <row r="42" spans="1:5" x14ac:dyDescent="0.3">
      <c r="A42" s="63">
        <v>6103</v>
      </c>
      <c r="B42" s="63">
        <v>25640</v>
      </c>
      <c r="C42" s="63"/>
      <c r="D42" s="63">
        <v>2112</v>
      </c>
      <c r="E42" s="63">
        <v>25296</v>
      </c>
    </row>
    <row r="43" spans="1:5" x14ac:dyDescent="0.3">
      <c r="A43" s="63">
        <v>5413</v>
      </c>
      <c r="B43" s="63">
        <v>25441</v>
      </c>
      <c r="C43" s="63"/>
      <c r="D43" s="63">
        <v>1926</v>
      </c>
      <c r="E43" s="63">
        <v>25731</v>
      </c>
    </row>
    <row r="44" spans="1:5" x14ac:dyDescent="0.3">
      <c r="A44" s="63">
        <v>5643</v>
      </c>
      <c r="B44" s="63">
        <v>25383</v>
      </c>
      <c r="C44" s="63"/>
      <c r="D44" s="63">
        <v>1947</v>
      </c>
      <c r="E44" s="63">
        <v>25867</v>
      </c>
    </row>
    <row r="45" spans="1:5" x14ac:dyDescent="0.3">
      <c r="A45" s="63">
        <v>4736</v>
      </c>
      <c r="B45" s="63">
        <v>25045</v>
      </c>
      <c r="C45" s="63"/>
      <c r="D45" s="63">
        <v>1862</v>
      </c>
      <c r="E45" s="63">
        <v>25511</v>
      </c>
    </row>
    <row r="46" spans="1:5" x14ac:dyDescent="0.3">
      <c r="A46" s="63">
        <v>3520</v>
      </c>
      <c r="B46" s="63">
        <v>24232</v>
      </c>
      <c r="C46" s="63"/>
      <c r="D46" s="63">
        <v>1737</v>
      </c>
      <c r="E46" s="63">
        <v>23879</v>
      </c>
    </row>
    <row r="47" spans="1:5" x14ac:dyDescent="0.3">
      <c r="A47" s="63">
        <v>2932</v>
      </c>
      <c r="B47" s="63">
        <v>23902</v>
      </c>
      <c r="C47" s="63"/>
      <c r="D47" s="63">
        <v>1877</v>
      </c>
      <c r="E47" s="63">
        <v>23291</v>
      </c>
    </row>
    <row r="48" spans="1:5" x14ac:dyDescent="0.3">
      <c r="A48" s="63">
        <v>2929</v>
      </c>
      <c r="B48" s="63">
        <v>23583</v>
      </c>
      <c r="C48" s="63"/>
      <c r="D48" s="63">
        <v>1779</v>
      </c>
      <c r="E48" s="63">
        <v>22298</v>
      </c>
    </row>
    <row r="49" spans="1:5" x14ac:dyDescent="0.3">
      <c r="A49" s="63">
        <v>2699</v>
      </c>
      <c r="B49" s="63">
        <v>23393</v>
      </c>
      <c r="C49" s="63"/>
      <c r="D49" s="63">
        <v>1769</v>
      </c>
      <c r="E49" s="63">
        <v>22066</v>
      </c>
    </row>
    <row r="50" spans="1:5" x14ac:dyDescent="0.3">
      <c r="A50" s="63">
        <v>2714</v>
      </c>
      <c r="B50" s="63">
        <v>23487</v>
      </c>
      <c r="C50" s="63"/>
      <c r="D50" s="63">
        <v>1758</v>
      </c>
      <c r="E50" s="63">
        <v>22829</v>
      </c>
    </row>
    <row r="51" spans="1:5" x14ac:dyDescent="0.3">
      <c r="A51" s="63">
        <v>2666</v>
      </c>
      <c r="B51" s="63">
        <v>23189</v>
      </c>
      <c r="C51" s="63"/>
      <c r="D51" s="63">
        <v>1888</v>
      </c>
      <c r="E51" s="63">
        <v>22609</v>
      </c>
    </row>
    <row r="52" spans="1:5" x14ac:dyDescent="0.3">
      <c r="A52" s="63">
        <v>2862</v>
      </c>
      <c r="B52" s="63">
        <v>22916</v>
      </c>
      <c r="C52" s="63"/>
      <c r="D52" s="63">
        <v>1955</v>
      </c>
      <c r="E52" s="63">
        <v>22680</v>
      </c>
    </row>
    <row r="53" spans="1:5" x14ac:dyDescent="0.3">
      <c r="A53" s="63">
        <v>2777</v>
      </c>
      <c r="B53" s="63">
        <v>22708</v>
      </c>
      <c r="C53" s="63"/>
      <c r="D53" s="63">
        <v>2046</v>
      </c>
      <c r="E53" s="63">
        <v>22395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FAC6B-512E-4B55-8887-97845C6E6DBE}">
  <dimension ref="A1:AA187"/>
  <sheetViews>
    <sheetView topLeftCell="D4" zoomScale="90" zoomScaleNormal="90" workbookViewId="0"/>
  </sheetViews>
  <sheetFormatPr defaultRowHeight="13" x14ac:dyDescent="0.3"/>
  <cols>
    <col min="1" max="1" width="19.59765625" customWidth="1"/>
    <col min="2" max="2" width="15.3984375" bestFit="1" customWidth="1"/>
    <col min="3" max="3" width="15.3984375" customWidth="1"/>
    <col min="4" max="4" width="10.296875" bestFit="1" customWidth="1"/>
    <col min="5" max="5" width="11.69921875" bestFit="1" customWidth="1"/>
    <col min="7" max="7" width="15.3984375" bestFit="1" customWidth="1"/>
    <col min="8" max="8" width="15.3984375" customWidth="1"/>
    <col min="9" max="9" width="5.69921875" bestFit="1" customWidth="1"/>
    <col min="10" max="10" width="9.09765625" bestFit="1" customWidth="1"/>
    <col min="11" max="11" width="9.09765625" customWidth="1"/>
    <col min="12" max="16" width="8.09765625" bestFit="1" customWidth="1"/>
    <col min="17" max="17" width="7.09765625" bestFit="1" customWidth="1"/>
    <col min="18" max="18" width="10.69921875" bestFit="1" customWidth="1"/>
    <col min="43" max="44" width="15.3984375" bestFit="1" customWidth="1"/>
    <col min="46" max="46" width="9.69921875" bestFit="1" customWidth="1"/>
    <col min="48" max="48" width="10.69921875" bestFit="1" customWidth="1"/>
  </cols>
  <sheetData>
    <row r="1" spans="1:27" x14ac:dyDescent="0.3">
      <c r="A1" s="69" t="str">
        <f>HYPERLINK("#'Contents'!A1","Content Page")</f>
        <v>Content Page</v>
      </c>
      <c r="R1" s="116" t="s">
        <v>294</v>
      </c>
      <c r="S1" s="116" t="s">
        <v>295</v>
      </c>
    </row>
    <row r="4" spans="1:27" x14ac:dyDescent="0.3">
      <c r="B4" s="7"/>
      <c r="C4" s="7" t="s">
        <v>1</v>
      </c>
      <c r="D4" s="7" t="s">
        <v>89</v>
      </c>
      <c r="E4" s="7" t="s">
        <v>90</v>
      </c>
      <c r="F4" s="7" t="s">
        <v>91</v>
      </c>
      <c r="G4" s="7" t="s">
        <v>92</v>
      </c>
      <c r="H4" s="7" t="s">
        <v>93</v>
      </c>
      <c r="I4" s="7" t="s">
        <v>95</v>
      </c>
      <c r="J4" s="7" t="s">
        <v>94</v>
      </c>
      <c r="K4" s="7" t="s">
        <v>96</v>
      </c>
      <c r="L4" s="7" t="s">
        <v>88</v>
      </c>
      <c r="M4" s="7" t="s">
        <v>5</v>
      </c>
      <c r="Q4" s="5" t="s">
        <v>289</v>
      </c>
      <c r="R4" s="5"/>
      <c r="S4" s="5"/>
      <c r="T4" s="5"/>
      <c r="U4" s="5"/>
    </row>
    <row r="5" spans="1:27" x14ac:dyDescent="0.3">
      <c r="B5" s="7" t="s">
        <v>156</v>
      </c>
      <c r="C5" s="6">
        <v>154.23142050000001</v>
      </c>
      <c r="D5" s="6">
        <v>-1.7659139999999987</v>
      </c>
      <c r="E5" s="6">
        <v>11.624754000000003</v>
      </c>
      <c r="F5" s="6">
        <v>0.22469200000000011</v>
      </c>
      <c r="G5" s="6">
        <v>0.78300700000000134</v>
      </c>
      <c r="H5" s="6">
        <v>0.72528800000000082</v>
      </c>
      <c r="I5" s="6">
        <v>0.12447899999999912</v>
      </c>
      <c r="J5" s="6">
        <v>0.51160849999999991</v>
      </c>
      <c r="K5" s="6">
        <v>-0.1793030000000001</v>
      </c>
      <c r="L5" s="6">
        <v>-7.1057950000000005</v>
      </c>
      <c r="M5" s="6">
        <v>159.17411199999998</v>
      </c>
      <c r="Q5" s="5"/>
      <c r="R5" s="5"/>
      <c r="S5" s="5"/>
      <c r="T5" s="5"/>
      <c r="U5" s="5"/>
    </row>
    <row r="6" spans="1:27" x14ac:dyDescent="0.3">
      <c r="Q6" s="5"/>
      <c r="R6" s="5"/>
      <c r="S6" s="5"/>
      <c r="T6" s="5"/>
      <c r="U6" s="5"/>
      <c r="V6" s="5"/>
      <c r="W6" s="5"/>
      <c r="X6" s="5"/>
      <c r="Y6" s="5"/>
      <c r="Z6" s="5"/>
      <c r="AA6" s="5"/>
    </row>
    <row r="7" spans="1:27" x14ac:dyDescent="0.3">
      <c r="A7" s="34"/>
      <c r="Q7" s="5"/>
      <c r="R7" s="5"/>
      <c r="S7" s="5"/>
      <c r="T7" s="5"/>
      <c r="U7" s="5"/>
      <c r="V7" s="5"/>
      <c r="W7" s="5"/>
      <c r="X7" s="5"/>
      <c r="Y7" s="5"/>
      <c r="Z7" s="5"/>
      <c r="AA7" s="5"/>
    </row>
    <row r="8" spans="1:27" x14ac:dyDescent="0.3">
      <c r="A8" s="34"/>
      <c r="Q8" s="5"/>
      <c r="R8" s="5"/>
      <c r="S8" s="5"/>
      <c r="T8" s="5"/>
      <c r="U8" s="5"/>
      <c r="V8" s="5"/>
      <c r="W8" s="5"/>
      <c r="X8" s="5"/>
      <c r="Y8" s="5"/>
      <c r="Z8" s="5"/>
      <c r="AA8" s="5"/>
    </row>
    <row r="9" spans="1:27" x14ac:dyDescent="0.3">
      <c r="A9" s="34"/>
      <c r="Q9" s="5"/>
      <c r="S9" s="5"/>
      <c r="T9" s="5"/>
      <c r="U9" s="5"/>
      <c r="V9" s="5"/>
      <c r="W9" s="5"/>
      <c r="X9" s="5"/>
      <c r="Y9" s="5"/>
      <c r="Z9" s="5"/>
      <c r="AA9" s="5"/>
    </row>
    <row r="10" spans="1:27" x14ac:dyDescent="0.3">
      <c r="Q10" s="5"/>
      <c r="R10" s="5"/>
      <c r="S10" s="5"/>
      <c r="T10" s="5"/>
      <c r="U10" s="5"/>
      <c r="V10" s="5"/>
      <c r="W10" s="5"/>
      <c r="X10" s="5"/>
      <c r="Y10" s="5"/>
      <c r="Z10" s="5"/>
      <c r="AA10" s="5"/>
    </row>
    <row r="11" spans="1:27" x14ac:dyDescent="0.3">
      <c r="Q11" s="5"/>
      <c r="R11" s="5"/>
      <c r="S11" s="5"/>
      <c r="T11" s="5"/>
      <c r="U11" s="5"/>
      <c r="V11" s="5"/>
      <c r="W11" s="5"/>
      <c r="X11" s="5"/>
      <c r="Y11" s="5"/>
      <c r="Z11" s="5"/>
      <c r="AA11" s="5"/>
    </row>
    <row r="12" spans="1:27" x14ac:dyDescent="0.3">
      <c r="A12" s="34"/>
      <c r="Q12" s="5"/>
      <c r="R12" s="5"/>
      <c r="S12" s="5"/>
      <c r="T12" s="5"/>
      <c r="U12" s="5"/>
      <c r="V12" s="5"/>
      <c r="W12" s="5"/>
      <c r="X12" s="5"/>
      <c r="Y12" s="5"/>
      <c r="Z12" s="5"/>
      <c r="AA12" s="5"/>
    </row>
    <row r="13" spans="1:27" x14ac:dyDescent="0.3">
      <c r="A13" s="34"/>
      <c r="Q13" s="5"/>
      <c r="R13" s="5"/>
      <c r="S13" s="5"/>
      <c r="T13" s="5"/>
      <c r="U13" s="5"/>
      <c r="V13" s="5"/>
      <c r="W13" s="5"/>
      <c r="X13" s="5"/>
      <c r="Y13" s="5"/>
      <c r="Z13" s="5"/>
      <c r="AA13" s="5"/>
    </row>
    <row r="14" spans="1:27" x14ac:dyDescent="0.3">
      <c r="A14" s="34"/>
      <c r="Q14" s="5"/>
      <c r="R14" s="5"/>
      <c r="S14" s="5"/>
      <c r="T14" s="5"/>
      <c r="U14" s="5"/>
      <c r="V14" s="5"/>
      <c r="W14" s="5"/>
      <c r="X14" s="5"/>
      <c r="Y14" s="5"/>
      <c r="Z14" s="5"/>
      <c r="AA14" s="5"/>
    </row>
    <row r="15" spans="1:27" x14ac:dyDescent="0.3">
      <c r="Q15" s="5"/>
      <c r="R15" s="5"/>
      <c r="S15" s="5"/>
      <c r="T15" s="5"/>
      <c r="U15" s="5"/>
      <c r="V15" s="5"/>
      <c r="W15" s="5"/>
      <c r="X15" s="5"/>
      <c r="Y15" s="5"/>
      <c r="Z15" s="5"/>
      <c r="AA15" s="5"/>
    </row>
    <row r="16" spans="1:27" x14ac:dyDescent="0.3">
      <c r="Q16" s="5"/>
      <c r="R16" s="5"/>
      <c r="S16" s="5"/>
      <c r="T16" s="5"/>
      <c r="U16" s="5"/>
      <c r="V16" s="5"/>
      <c r="W16" s="5"/>
      <c r="X16" s="5"/>
      <c r="Y16" s="5"/>
      <c r="Z16" s="5"/>
      <c r="AA16" s="5"/>
    </row>
    <row r="17" spans="2:27" x14ac:dyDescent="0.3">
      <c r="B17" s="39" t="s">
        <v>54</v>
      </c>
      <c r="C17" s="40" t="s">
        <v>6</v>
      </c>
      <c r="D17" s="40" t="s">
        <v>99</v>
      </c>
      <c r="E17" s="40" t="s">
        <v>43</v>
      </c>
      <c r="F17" s="40" t="s">
        <v>44</v>
      </c>
      <c r="G17" s="40" t="s">
        <v>45</v>
      </c>
      <c r="H17" s="40" t="s">
        <v>46</v>
      </c>
      <c r="I17" s="40" t="s">
        <v>47</v>
      </c>
      <c r="J17" s="40" t="s">
        <v>48</v>
      </c>
      <c r="K17" s="40" t="s">
        <v>49</v>
      </c>
      <c r="L17" s="40" t="s">
        <v>50</v>
      </c>
      <c r="M17" s="40" t="s">
        <v>51</v>
      </c>
      <c r="N17" s="40" t="s">
        <v>52</v>
      </c>
      <c r="O17" s="40" t="s">
        <v>53</v>
      </c>
      <c r="Q17" s="5"/>
      <c r="R17" s="5"/>
      <c r="S17" s="5"/>
      <c r="T17" s="5"/>
      <c r="U17" s="5"/>
      <c r="V17" s="5"/>
      <c r="W17" s="5"/>
      <c r="X17" s="5"/>
      <c r="Y17" s="5"/>
      <c r="Z17" s="5"/>
      <c r="AA17" s="5"/>
    </row>
    <row r="18" spans="2:27" x14ac:dyDescent="0.3">
      <c r="B18" s="37">
        <v>46026</v>
      </c>
      <c r="C18" s="60">
        <v>46026</v>
      </c>
      <c r="D18" s="58">
        <v>0</v>
      </c>
      <c r="E18" s="64">
        <v>3.2160000000000002</v>
      </c>
      <c r="F18" s="64">
        <v>0</v>
      </c>
      <c r="G18" s="64">
        <v>4.2530000000000001</v>
      </c>
      <c r="H18" s="64">
        <v>17.937999999999999</v>
      </c>
      <c r="I18" s="64">
        <v>0.32700000000000001</v>
      </c>
      <c r="J18" s="64">
        <v>4.37</v>
      </c>
      <c r="K18" s="64">
        <v>3.0179999999999998</v>
      </c>
      <c r="L18" s="64">
        <v>0.156</v>
      </c>
      <c r="M18" s="64">
        <v>0</v>
      </c>
      <c r="N18" s="64">
        <v>0</v>
      </c>
      <c r="O18" s="64">
        <v>33.277999999999999</v>
      </c>
      <c r="Q18" s="5"/>
      <c r="R18" s="5"/>
      <c r="S18" s="5"/>
      <c r="T18" s="5"/>
      <c r="U18" s="5"/>
      <c r="V18" s="5"/>
      <c r="W18" s="5"/>
      <c r="X18" s="5"/>
      <c r="Y18" s="5"/>
      <c r="Z18" s="5"/>
      <c r="AA18" s="5"/>
    </row>
    <row r="19" spans="2:27" x14ac:dyDescent="0.3">
      <c r="B19" s="38">
        <v>46026</v>
      </c>
      <c r="C19" s="61"/>
      <c r="D19" s="59">
        <v>2.0833333333333332E-2</v>
      </c>
      <c r="E19" s="65">
        <v>3.5960000000000001</v>
      </c>
      <c r="F19" s="65">
        <v>0</v>
      </c>
      <c r="G19" s="65">
        <v>4.2489999999999997</v>
      </c>
      <c r="H19" s="65">
        <v>17.911999999999999</v>
      </c>
      <c r="I19" s="65">
        <v>0.32700000000000001</v>
      </c>
      <c r="J19" s="65">
        <v>4.3620000000000001</v>
      </c>
      <c r="K19" s="65">
        <v>3.0430000000000001</v>
      </c>
      <c r="L19" s="65">
        <v>0.38</v>
      </c>
      <c r="M19" s="65">
        <v>0</v>
      </c>
      <c r="N19" s="65">
        <v>0</v>
      </c>
      <c r="O19" s="65">
        <v>33.869</v>
      </c>
      <c r="Q19" s="5"/>
      <c r="R19" s="5"/>
      <c r="S19" s="5"/>
      <c r="T19" s="5"/>
      <c r="U19" s="5"/>
      <c r="V19" s="5"/>
      <c r="W19" s="5"/>
      <c r="X19" s="5"/>
      <c r="Y19" s="5"/>
      <c r="Z19" s="5"/>
      <c r="AA19" s="5"/>
    </row>
    <row r="20" spans="2:27" x14ac:dyDescent="0.3">
      <c r="B20" s="37">
        <v>46026</v>
      </c>
      <c r="C20" s="60"/>
      <c r="D20" s="58">
        <v>4.1666666666666664E-2</v>
      </c>
      <c r="E20" s="64">
        <v>3.6349999999999998</v>
      </c>
      <c r="F20" s="64">
        <v>0</v>
      </c>
      <c r="G20" s="64">
        <v>4.2389999999999999</v>
      </c>
      <c r="H20" s="64">
        <v>17.699000000000002</v>
      </c>
      <c r="I20" s="64">
        <v>0.27400000000000002</v>
      </c>
      <c r="J20" s="64">
        <v>4.6580000000000004</v>
      </c>
      <c r="K20" s="64">
        <v>3.0350000000000001</v>
      </c>
      <c r="L20" s="64">
        <v>0.33200000000000002</v>
      </c>
      <c r="M20" s="64">
        <v>0</v>
      </c>
      <c r="N20" s="64">
        <v>0</v>
      </c>
      <c r="O20" s="64">
        <v>33.872</v>
      </c>
      <c r="Q20" s="5"/>
      <c r="R20" s="5"/>
      <c r="S20" s="5"/>
      <c r="T20" s="5"/>
      <c r="U20" s="5"/>
      <c r="V20" s="5"/>
      <c r="W20" s="5"/>
      <c r="X20" s="5"/>
      <c r="Y20" s="5"/>
      <c r="Z20" s="5"/>
      <c r="AA20" s="5"/>
    </row>
    <row r="21" spans="2:27" x14ac:dyDescent="0.3">
      <c r="B21" s="38">
        <v>46026</v>
      </c>
      <c r="C21" s="61"/>
      <c r="D21" s="59">
        <v>6.25E-2</v>
      </c>
      <c r="E21" s="65">
        <v>3.1629999999999998</v>
      </c>
      <c r="F21" s="65">
        <v>0</v>
      </c>
      <c r="G21" s="65">
        <v>4.2450000000000001</v>
      </c>
      <c r="H21" s="65">
        <v>17.731000000000002</v>
      </c>
      <c r="I21" s="65">
        <v>0.26900000000000002</v>
      </c>
      <c r="J21" s="65">
        <v>4.67</v>
      </c>
      <c r="K21" s="65">
        <v>3.0369999999999999</v>
      </c>
      <c r="L21" s="65">
        <v>0.16600000000000001</v>
      </c>
      <c r="M21" s="65">
        <v>0</v>
      </c>
      <c r="N21" s="65">
        <v>0</v>
      </c>
      <c r="O21" s="65">
        <v>33.280999999999999</v>
      </c>
      <c r="Q21" s="5"/>
      <c r="R21" s="5"/>
      <c r="S21" s="5"/>
      <c r="T21" s="5"/>
      <c r="U21" s="5"/>
      <c r="V21" s="5"/>
      <c r="W21" s="5"/>
      <c r="X21" s="5"/>
      <c r="Y21" s="5"/>
      <c r="Z21" s="5"/>
      <c r="AA21" s="5"/>
    </row>
    <row r="22" spans="2:27" x14ac:dyDescent="0.3">
      <c r="B22" s="37">
        <v>46026</v>
      </c>
      <c r="C22" s="60"/>
      <c r="D22" s="58">
        <v>8.3333333333333329E-2</v>
      </c>
      <c r="E22" s="64">
        <v>2.6120000000000001</v>
      </c>
      <c r="F22" s="64">
        <v>0</v>
      </c>
      <c r="G22" s="64">
        <v>4.2450000000000001</v>
      </c>
      <c r="H22" s="64">
        <v>17.577000000000002</v>
      </c>
      <c r="I22" s="64">
        <v>0.252</v>
      </c>
      <c r="J22" s="64">
        <v>4.8140000000000001</v>
      </c>
      <c r="K22" s="64">
        <v>3.0390000000000001</v>
      </c>
      <c r="L22" s="64">
        <v>0.183</v>
      </c>
      <c r="M22" s="64">
        <v>0</v>
      </c>
      <c r="N22" s="64">
        <v>0</v>
      </c>
      <c r="O22" s="64">
        <v>32.722000000000001</v>
      </c>
      <c r="Q22" s="5"/>
      <c r="R22" s="5"/>
      <c r="S22" s="5"/>
      <c r="T22" s="5"/>
      <c r="U22" s="5"/>
      <c r="V22" s="5"/>
      <c r="W22" s="5"/>
      <c r="X22" s="5"/>
      <c r="Y22" s="5"/>
      <c r="Z22" s="5"/>
      <c r="AA22" s="5"/>
    </row>
    <row r="23" spans="2:27" x14ac:dyDescent="0.3">
      <c r="B23" s="38">
        <v>46026</v>
      </c>
      <c r="C23" s="61"/>
      <c r="D23" s="59">
        <v>0.10416666666666667</v>
      </c>
      <c r="E23" s="65">
        <v>2.355</v>
      </c>
      <c r="F23" s="65">
        <v>0</v>
      </c>
      <c r="G23" s="65">
        <v>4.2460000000000004</v>
      </c>
      <c r="H23" s="65">
        <v>17.361000000000001</v>
      </c>
      <c r="I23" s="65">
        <v>0.25</v>
      </c>
      <c r="J23" s="65">
        <v>4.8220000000000001</v>
      </c>
      <c r="K23" s="65">
        <v>2.9649999999999999</v>
      </c>
      <c r="L23" s="65">
        <v>0.158</v>
      </c>
      <c r="M23" s="65">
        <v>0</v>
      </c>
      <c r="N23" s="65">
        <v>0</v>
      </c>
      <c r="O23" s="65">
        <v>32.156999999999996</v>
      </c>
      <c r="Q23" s="5"/>
      <c r="R23" s="5"/>
      <c r="S23" s="5"/>
      <c r="T23" s="5"/>
      <c r="U23" s="5"/>
      <c r="V23" s="5"/>
      <c r="W23" s="5"/>
      <c r="X23" s="5"/>
      <c r="Y23" s="5"/>
      <c r="Z23" s="5"/>
      <c r="AA23" s="5"/>
    </row>
    <row r="24" spans="2:27" x14ac:dyDescent="0.3">
      <c r="B24" s="37">
        <v>46026</v>
      </c>
      <c r="C24" s="60"/>
      <c r="D24" s="58">
        <v>0.125</v>
      </c>
      <c r="E24" s="64">
        <v>2.38</v>
      </c>
      <c r="F24" s="64">
        <v>0</v>
      </c>
      <c r="G24" s="64">
        <v>4.2450000000000001</v>
      </c>
      <c r="H24" s="64">
        <v>17.187999999999999</v>
      </c>
      <c r="I24" s="64">
        <v>0.25</v>
      </c>
      <c r="J24" s="64">
        <v>4.6580000000000004</v>
      </c>
      <c r="K24" s="64">
        <v>2.9060000000000001</v>
      </c>
      <c r="L24" s="64">
        <v>0.23699999999999999</v>
      </c>
      <c r="M24" s="64">
        <v>0</v>
      </c>
      <c r="N24" s="64">
        <v>0</v>
      </c>
      <c r="O24" s="64">
        <v>31.864000000000001</v>
      </c>
      <c r="Q24" s="5"/>
      <c r="R24" s="5"/>
      <c r="S24" s="5"/>
      <c r="T24" s="5"/>
      <c r="U24" s="5"/>
      <c r="V24" s="5"/>
      <c r="W24" s="5"/>
      <c r="X24" s="5"/>
      <c r="Y24" s="5"/>
      <c r="Z24" s="5"/>
      <c r="AA24" s="5"/>
    </row>
    <row r="25" spans="2:27" x14ac:dyDescent="0.3">
      <c r="B25" s="38">
        <v>46026</v>
      </c>
      <c r="C25" s="61"/>
      <c r="D25" s="59">
        <v>0.14583333333333334</v>
      </c>
      <c r="E25" s="65">
        <v>2.3039999999999998</v>
      </c>
      <c r="F25" s="65">
        <v>0</v>
      </c>
      <c r="G25" s="65">
        <v>4.2519999999999998</v>
      </c>
      <c r="H25" s="65">
        <v>16.936</v>
      </c>
      <c r="I25" s="65">
        <v>0.25</v>
      </c>
      <c r="J25" s="65">
        <v>4.63</v>
      </c>
      <c r="K25" s="65">
        <v>3.016</v>
      </c>
      <c r="L25" s="65">
        <v>0.16700000000000001</v>
      </c>
      <c r="M25" s="65">
        <v>0</v>
      </c>
      <c r="N25" s="65">
        <v>0</v>
      </c>
      <c r="O25" s="65">
        <v>31.555</v>
      </c>
      <c r="Q25" s="5"/>
      <c r="R25" s="5"/>
      <c r="S25" s="5"/>
      <c r="T25" s="5"/>
      <c r="U25" s="5"/>
      <c r="V25" s="5"/>
      <c r="W25" s="5"/>
      <c r="X25" s="5"/>
      <c r="Y25" s="5"/>
      <c r="Z25" s="5"/>
      <c r="AA25" s="5"/>
    </row>
    <row r="26" spans="2:27" x14ac:dyDescent="0.3">
      <c r="B26" s="37">
        <v>46026</v>
      </c>
      <c r="C26" s="60"/>
      <c r="D26" s="58">
        <v>0.16666666666666666</v>
      </c>
      <c r="E26" s="64">
        <v>2.4039999999999999</v>
      </c>
      <c r="F26" s="64">
        <v>0</v>
      </c>
      <c r="G26" s="64">
        <v>4.2469999999999999</v>
      </c>
      <c r="H26" s="64">
        <v>16.885000000000002</v>
      </c>
      <c r="I26" s="64">
        <v>0.249</v>
      </c>
      <c r="J26" s="64">
        <v>4.1379999999999999</v>
      </c>
      <c r="K26" s="64">
        <v>3.0470000000000002</v>
      </c>
      <c r="L26" s="64">
        <v>0.20100000000000001</v>
      </c>
      <c r="M26" s="64">
        <v>0</v>
      </c>
      <c r="N26" s="64">
        <v>0</v>
      </c>
      <c r="O26" s="64">
        <v>31.170999999999999</v>
      </c>
      <c r="Q26" s="5"/>
      <c r="R26" s="5"/>
      <c r="S26" s="5"/>
      <c r="T26" s="5"/>
      <c r="U26" s="5"/>
      <c r="V26" s="5"/>
      <c r="W26" s="5"/>
      <c r="X26" s="5"/>
      <c r="Y26" s="5"/>
      <c r="Z26" s="5"/>
      <c r="AA26" s="5"/>
    </row>
    <row r="27" spans="2:27" x14ac:dyDescent="0.3">
      <c r="B27" s="38">
        <v>46026</v>
      </c>
      <c r="C27" s="61"/>
      <c r="D27" s="59">
        <v>0.1875</v>
      </c>
      <c r="E27" s="65">
        <v>2.4359999999999999</v>
      </c>
      <c r="F27" s="65">
        <v>0</v>
      </c>
      <c r="G27" s="65">
        <v>4.2519999999999998</v>
      </c>
      <c r="H27" s="65">
        <v>16.835999999999999</v>
      </c>
      <c r="I27" s="65">
        <v>0.23599999999999999</v>
      </c>
      <c r="J27" s="65">
        <v>4.0940000000000003</v>
      </c>
      <c r="K27" s="65">
        <v>3.044</v>
      </c>
      <c r="L27" s="65">
        <v>0.13500000000000001</v>
      </c>
      <c r="M27" s="65">
        <v>0</v>
      </c>
      <c r="N27" s="65">
        <v>0</v>
      </c>
      <c r="O27" s="65">
        <v>31.033000000000001</v>
      </c>
      <c r="Q27" t="s">
        <v>134</v>
      </c>
      <c r="R27" s="5"/>
      <c r="S27" s="5"/>
      <c r="T27" s="5"/>
      <c r="U27" s="5"/>
      <c r="V27" s="5"/>
      <c r="W27" s="5"/>
      <c r="X27" s="5"/>
      <c r="Y27" s="5"/>
      <c r="Z27" s="5"/>
      <c r="AA27" s="5"/>
    </row>
    <row r="28" spans="2:27" x14ac:dyDescent="0.3">
      <c r="B28" s="37">
        <v>46026</v>
      </c>
      <c r="C28" s="60"/>
      <c r="D28" s="58">
        <v>0.20833333333333334</v>
      </c>
      <c r="E28" s="64">
        <v>2.427</v>
      </c>
      <c r="F28" s="64">
        <v>0</v>
      </c>
      <c r="G28" s="64">
        <v>4.25</v>
      </c>
      <c r="H28" s="64">
        <v>16.846</v>
      </c>
      <c r="I28" s="64">
        <v>0.253</v>
      </c>
      <c r="J28" s="64">
        <v>3.53</v>
      </c>
      <c r="K28" s="64">
        <v>2.9849999999999999</v>
      </c>
      <c r="L28" s="64">
        <v>0.13800000000000001</v>
      </c>
      <c r="M28" s="64">
        <v>0</v>
      </c>
      <c r="N28" s="64">
        <v>0</v>
      </c>
      <c r="O28" s="64">
        <v>30.428999999999998</v>
      </c>
      <c r="Q28" s="5"/>
      <c r="R28" s="5"/>
      <c r="S28" s="5"/>
      <c r="T28" s="5"/>
      <c r="U28" s="5"/>
      <c r="V28" s="5"/>
      <c r="W28" s="5"/>
      <c r="X28" s="5"/>
      <c r="Y28" s="5"/>
      <c r="Z28" s="5"/>
      <c r="AA28" s="5"/>
    </row>
    <row r="29" spans="2:27" x14ac:dyDescent="0.3">
      <c r="B29" s="38">
        <v>46026</v>
      </c>
      <c r="C29" s="61"/>
      <c r="D29" s="59">
        <v>0.22916666666666666</v>
      </c>
      <c r="E29" s="65">
        <v>2.4060000000000001</v>
      </c>
      <c r="F29" s="65">
        <v>0</v>
      </c>
      <c r="G29" s="65">
        <v>4.2460000000000004</v>
      </c>
      <c r="H29" s="65">
        <v>16.696999999999999</v>
      </c>
      <c r="I29" s="65">
        <v>0.25600000000000001</v>
      </c>
      <c r="J29" s="65">
        <v>3.5</v>
      </c>
      <c r="K29" s="65">
        <v>2.9350000000000001</v>
      </c>
      <c r="L29" s="65">
        <v>0.17299999999999999</v>
      </c>
      <c r="M29" s="65">
        <v>0</v>
      </c>
      <c r="N29" s="65">
        <v>0</v>
      </c>
      <c r="O29" s="65">
        <v>30.213000000000001</v>
      </c>
      <c r="Q29" s="5"/>
      <c r="R29" s="5"/>
      <c r="S29" s="5"/>
      <c r="T29" s="5"/>
      <c r="U29" s="5"/>
      <c r="V29" s="5"/>
      <c r="W29" s="5"/>
      <c r="X29" s="5"/>
      <c r="Y29" s="5"/>
      <c r="Z29" s="5"/>
      <c r="AA29" s="5"/>
    </row>
    <row r="30" spans="2:27" x14ac:dyDescent="0.3">
      <c r="B30" s="37">
        <v>46026</v>
      </c>
      <c r="C30" s="60"/>
      <c r="D30" s="58">
        <v>0.25</v>
      </c>
      <c r="E30" s="64">
        <v>2.8170000000000002</v>
      </c>
      <c r="F30" s="64">
        <v>0</v>
      </c>
      <c r="G30" s="64">
        <v>4.2439999999999998</v>
      </c>
      <c r="H30" s="64">
        <v>16.393999999999998</v>
      </c>
      <c r="I30" s="64">
        <v>0.27300000000000002</v>
      </c>
      <c r="J30" s="64">
        <v>3.004</v>
      </c>
      <c r="K30" s="64">
        <v>2.9689999999999999</v>
      </c>
      <c r="L30" s="64">
        <v>0.21</v>
      </c>
      <c r="M30" s="64">
        <v>0</v>
      </c>
      <c r="N30" s="64">
        <v>0</v>
      </c>
      <c r="O30" s="64">
        <v>29.911000000000001</v>
      </c>
      <c r="Q30" s="5"/>
      <c r="R30" s="5"/>
      <c r="S30" s="5"/>
      <c r="T30" s="5"/>
      <c r="U30" s="5"/>
      <c r="V30" s="5"/>
      <c r="W30" s="5"/>
      <c r="X30" s="5"/>
      <c r="Y30" s="5"/>
      <c r="Z30" s="5"/>
      <c r="AA30" s="5"/>
    </row>
    <row r="31" spans="2:27" x14ac:dyDescent="0.3">
      <c r="B31" s="38">
        <v>46026</v>
      </c>
      <c r="C31" s="61"/>
      <c r="D31" s="59">
        <v>0.27083333333333331</v>
      </c>
      <c r="E31" s="65">
        <v>4.0330000000000004</v>
      </c>
      <c r="F31" s="65">
        <v>0</v>
      </c>
      <c r="G31" s="65">
        <v>4.2450000000000001</v>
      </c>
      <c r="H31" s="65">
        <v>16.315000000000001</v>
      </c>
      <c r="I31" s="65">
        <v>0.27400000000000002</v>
      </c>
      <c r="J31" s="65">
        <v>2.89</v>
      </c>
      <c r="K31" s="65">
        <v>3.048</v>
      </c>
      <c r="L31" s="65">
        <v>0.23499999999999999</v>
      </c>
      <c r="M31" s="65">
        <v>0</v>
      </c>
      <c r="N31" s="65">
        <v>0</v>
      </c>
      <c r="O31" s="65">
        <v>31.04</v>
      </c>
      <c r="Q31" s="5"/>
      <c r="R31" s="5"/>
      <c r="S31" s="5"/>
      <c r="T31" s="5"/>
      <c r="U31" s="5"/>
      <c r="V31" s="5"/>
      <c r="W31" s="5"/>
      <c r="X31" s="5"/>
      <c r="Y31" s="5"/>
      <c r="Z31" s="5"/>
      <c r="AA31" s="5"/>
    </row>
    <row r="32" spans="2:27" x14ac:dyDescent="0.3">
      <c r="B32" s="37">
        <v>46026</v>
      </c>
      <c r="C32" s="60"/>
      <c r="D32" s="58">
        <v>0.29166666666666669</v>
      </c>
      <c r="E32" s="64">
        <v>6.4160000000000004</v>
      </c>
      <c r="F32" s="64">
        <v>0</v>
      </c>
      <c r="G32" s="64">
        <v>4.2439999999999998</v>
      </c>
      <c r="H32" s="64">
        <v>16.106999999999999</v>
      </c>
      <c r="I32" s="64">
        <v>0.30099999999999999</v>
      </c>
      <c r="J32" s="64">
        <v>1.452</v>
      </c>
      <c r="K32" s="64">
        <v>3.04</v>
      </c>
      <c r="L32" s="64">
        <v>0.28499999999999998</v>
      </c>
      <c r="M32" s="64">
        <v>0</v>
      </c>
      <c r="N32" s="64">
        <v>0</v>
      </c>
      <c r="O32" s="64">
        <v>31.844999999999999</v>
      </c>
      <c r="Q32" s="5"/>
      <c r="R32" s="5"/>
      <c r="S32" s="5"/>
      <c r="T32" s="5"/>
      <c r="U32" s="5"/>
      <c r="V32" s="5"/>
      <c r="W32" s="5"/>
      <c r="X32" s="5"/>
      <c r="Y32" s="5"/>
      <c r="Z32" s="5"/>
      <c r="AA32" s="5"/>
    </row>
    <row r="33" spans="2:27" x14ac:dyDescent="0.3">
      <c r="B33" s="38">
        <v>46026</v>
      </c>
      <c r="C33" s="61"/>
      <c r="D33" s="59">
        <v>0.3125</v>
      </c>
      <c r="E33" s="65">
        <v>7.3970000000000002</v>
      </c>
      <c r="F33" s="65">
        <v>0</v>
      </c>
      <c r="G33" s="65">
        <v>4.2430000000000003</v>
      </c>
      <c r="H33" s="65">
        <v>15.964</v>
      </c>
      <c r="I33" s="65">
        <v>0.314</v>
      </c>
      <c r="J33" s="65">
        <v>1.42</v>
      </c>
      <c r="K33" s="65">
        <v>3.0459999999999998</v>
      </c>
      <c r="L33" s="65">
        <v>0.183</v>
      </c>
      <c r="M33" s="65">
        <v>0</v>
      </c>
      <c r="N33" s="65">
        <v>0</v>
      </c>
      <c r="O33" s="65">
        <v>32.567</v>
      </c>
      <c r="Q33" s="5"/>
      <c r="R33" s="5"/>
      <c r="S33" s="5"/>
      <c r="T33" s="5"/>
      <c r="U33" s="5"/>
      <c r="V33" s="5"/>
      <c r="W33" s="5"/>
      <c r="X33" s="5"/>
      <c r="Y33" s="5"/>
      <c r="Z33" s="5"/>
      <c r="AA33" s="5"/>
    </row>
    <row r="34" spans="2:27" x14ac:dyDescent="0.3">
      <c r="B34" s="37">
        <v>46026</v>
      </c>
      <c r="C34" s="60"/>
      <c r="D34" s="58">
        <v>0.33333333333333331</v>
      </c>
      <c r="E34" s="64">
        <v>7.8739999999999997</v>
      </c>
      <c r="F34" s="64">
        <v>0</v>
      </c>
      <c r="G34" s="64">
        <v>4.2409999999999997</v>
      </c>
      <c r="H34" s="64">
        <v>15.827</v>
      </c>
      <c r="I34" s="64">
        <v>0.39700000000000002</v>
      </c>
      <c r="J34" s="64">
        <v>2.3260000000000001</v>
      </c>
      <c r="K34" s="64">
        <v>3.05</v>
      </c>
      <c r="L34" s="64">
        <v>0.18</v>
      </c>
      <c r="M34" s="64">
        <v>5.0000000000000001E-3</v>
      </c>
      <c r="N34" s="64">
        <v>0</v>
      </c>
      <c r="O34" s="64">
        <v>33.9</v>
      </c>
      <c r="Q34" s="5"/>
      <c r="R34" s="5"/>
      <c r="S34" s="5"/>
      <c r="T34" s="5"/>
      <c r="U34" s="5"/>
      <c r="V34" s="5"/>
      <c r="W34" s="5"/>
      <c r="X34" s="5"/>
      <c r="Y34" s="5"/>
      <c r="Z34" s="5"/>
      <c r="AA34" s="5"/>
    </row>
    <row r="35" spans="2:27" x14ac:dyDescent="0.3">
      <c r="B35" s="38">
        <v>46026</v>
      </c>
      <c r="C35" s="61"/>
      <c r="D35" s="59">
        <v>0.35416666666666669</v>
      </c>
      <c r="E35" s="65">
        <v>8.5280000000000005</v>
      </c>
      <c r="F35" s="65">
        <v>0</v>
      </c>
      <c r="G35" s="65">
        <v>4.2389999999999999</v>
      </c>
      <c r="H35" s="65">
        <v>15.913</v>
      </c>
      <c r="I35" s="65">
        <v>0.439</v>
      </c>
      <c r="J35" s="65">
        <v>2.524</v>
      </c>
      <c r="K35" s="65">
        <v>3.0539999999999998</v>
      </c>
      <c r="L35" s="65">
        <v>0.59599999999999997</v>
      </c>
      <c r="M35" s="65">
        <v>0.34399999999999997</v>
      </c>
      <c r="N35" s="65">
        <v>0</v>
      </c>
      <c r="O35" s="65">
        <v>35.637</v>
      </c>
      <c r="Q35" s="5"/>
      <c r="R35" s="5"/>
      <c r="S35" s="5"/>
      <c r="T35" s="5"/>
      <c r="U35" s="5"/>
      <c r="V35" s="5"/>
      <c r="W35" s="5"/>
      <c r="X35" s="5"/>
      <c r="Y35" s="5"/>
      <c r="Z35" s="5"/>
      <c r="AA35" s="5"/>
    </row>
    <row r="36" spans="2:27" x14ac:dyDescent="0.3">
      <c r="B36" s="37">
        <v>46026</v>
      </c>
      <c r="C36" s="60"/>
      <c r="D36" s="58">
        <v>0.375</v>
      </c>
      <c r="E36" s="64">
        <v>7.6849999999999996</v>
      </c>
      <c r="F36" s="64">
        <v>0</v>
      </c>
      <c r="G36" s="64">
        <v>4.2430000000000003</v>
      </c>
      <c r="H36" s="64">
        <v>15.858000000000001</v>
      </c>
      <c r="I36" s="64">
        <v>0.44</v>
      </c>
      <c r="J36" s="64">
        <v>5.8419999999999996</v>
      </c>
      <c r="K36" s="64">
        <v>2.8109999999999999</v>
      </c>
      <c r="L36" s="64">
        <v>0.223</v>
      </c>
      <c r="M36" s="64">
        <v>1.6140000000000001</v>
      </c>
      <c r="N36" s="64">
        <v>0</v>
      </c>
      <c r="O36" s="64">
        <v>38.716000000000001</v>
      </c>
      <c r="Q36" s="5"/>
      <c r="R36" s="5"/>
      <c r="S36" s="5"/>
      <c r="T36" s="5"/>
      <c r="U36" s="5"/>
      <c r="V36" s="5"/>
      <c r="W36" s="5"/>
      <c r="X36" s="5"/>
      <c r="Y36" s="5"/>
      <c r="Z36" s="5"/>
      <c r="AA36" s="5"/>
    </row>
    <row r="37" spans="2:27" x14ac:dyDescent="0.3">
      <c r="B37" s="38">
        <v>46026</v>
      </c>
      <c r="C37" s="61"/>
      <c r="D37" s="59">
        <v>0.39583333333333331</v>
      </c>
      <c r="E37" s="65">
        <v>7.8209999999999997</v>
      </c>
      <c r="F37" s="65">
        <v>0</v>
      </c>
      <c r="G37" s="65">
        <v>4.2469999999999999</v>
      </c>
      <c r="H37" s="65">
        <v>15.523</v>
      </c>
      <c r="I37" s="65">
        <v>0.44800000000000001</v>
      </c>
      <c r="J37" s="65">
        <v>6.016</v>
      </c>
      <c r="K37" s="65">
        <v>2.956</v>
      </c>
      <c r="L37" s="65">
        <v>0.27100000000000002</v>
      </c>
      <c r="M37" s="65">
        <v>3.367</v>
      </c>
      <c r="N37" s="65">
        <v>0</v>
      </c>
      <c r="O37" s="65">
        <v>40.649000000000001</v>
      </c>
      <c r="Q37" s="5"/>
      <c r="R37" s="5"/>
      <c r="S37" s="5"/>
      <c r="T37" s="5"/>
      <c r="U37" s="5"/>
      <c r="V37" s="5"/>
      <c r="W37" s="5"/>
      <c r="X37" s="5"/>
      <c r="Y37" s="5"/>
      <c r="Z37" s="5"/>
      <c r="AA37" s="5"/>
    </row>
    <row r="38" spans="2:27" x14ac:dyDescent="0.3">
      <c r="B38" s="37">
        <v>46026</v>
      </c>
      <c r="C38" s="60"/>
      <c r="D38" s="58">
        <v>0.41666666666666669</v>
      </c>
      <c r="E38" s="64">
        <v>7.7469999999999999</v>
      </c>
      <c r="F38" s="64">
        <v>0</v>
      </c>
      <c r="G38" s="64">
        <v>4.2460000000000004</v>
      </c>
      <c r="H38" s="64">
        <v>15.65</v>
      </c>
      <c r="I38" s="64">
        <v>0.437</v>
      </c>
      <c r="J38" s="64">
        <v>6.452</v>
      </c>
      <c r="K38" s="64">
        <v>2.9660000000000002</v>
      </c>
      <c r="L38" s="64">
        <v>0.315</v>
      </c>
      <c r="M38" s="64">
        <v>4.8620000000000001</v>
      </c>
      <c r="N38" s="64">
        <v>0</v>
      </c>
      <c r="O38" s="64">
        <v>42.674999999999997</v>
      </c>
      <c r="Q38" s="5"/>
      <c r="R38" s="5"/>
      <c r="S38" s="5"/>
      <c r="T38" s="5"/>
      <c r="U38" s="5"/>
      <c r="V38" s="5"/>
      <c r="W38" s="5"/>
      <c r="X38" s="5"/>
      <c r="Y38" s="5"/>
      <c r="Z38" s="5"/>
      <c r="AA38" s="5"/>
    </row>
    <row r="39" spans="2:27" x14ac:dyDescent="0.3">
      <c r="B39" s="38">
        <v>46026</v>
      </c>
      <c r="C39" s="61"/>
      <c r="D39" s="59">
        <v>0.4375</v>
      </c>
      <c r="E39" s="65">
        <v>7.7370000000000001</v>
      </c>
      <c r="F39" s="65">
        <v>0</v>
      </c>
      <c r="G39" s="65">
        <v>4.2439999999999998</v>
      </c>
      <c r="H39" s="65">
        <v>15.645</v>
      </c>
      <c r="I39" s="65">
        <v>0.438</v>
      </c>
      <c r="J39" s="65">
        <v>6.4279999999999999</v>
      </c>
      <c r="K39" s="65">
        <v>2.6709999999999998</v>
      </c>
      <c r="L39" s="65">
        <v>0.33</v>
      </c>
      <c r="M39" s="65">
        <v>5.8719999999999999</v>
      </c>
      <c r="N39" s="65">
        <v>0</v>
      </c>
      <c r="O39" s="65">
        <v>43.365000000000002</v>
      </c>
      <c r="Q39" s="5"/>
      <c r="R39" s="5"/>
      <c r="S39" s="5"/>
      <c r="T39" s="5"/>
      <c r="U39" s="5"/>
      <c r="V39" s="5"/>
      <c r="W39" s="5"/>
      <c r="X39" s="5"/>
      <c r="Y39" s="5"/>
      <c r="Z39" s="5"/>
      <c r="AA39" s="5"/>
    </row>
    <row r="40" spans="2:27" x14ac:dyDescent="0.3">
      <c r="B40" s="37">
        <v>46026</v>
      </c>
      <c r="C40" s="60"/>
      <c r="D40" s="58">
        <v>0.45833333333333331</v>
      </c>
      <c r="E40" s="64">
        <v>8.1869999999999994</v>
      </c>
      <c r="F40" s="64">
        <v>0</v>
      </c>
      <c r="G40" s="64">
        <v>4.2439999999999998</v>
      </c>
      <c r="H40" s="64">
        <v>15.266</v>
      </c>
      <c r="I40" s="64">
        <v>0.46600000000000003</v>
      </c>
      <c r="J40" s="64">
        <v>5.9359999999999999</v>
      </c>
      <c r="K40" s="64">
        <v>2.5019999999999998</v>
      </c>
      <c r="L40" s="64">
        <v>0.441</v>
      </c>
      <c r="M40" s="64">
        <v>6.68</v>
      </c>
      <c r="N40" s="64">
        <v>0</v>
      </c>
      <c r="O40" s="64">
        <v>43.722000000000001</v>
      </c>
      <c r="Q40" s="5"/>
      <c r="R40" s="5"/>
      <c r="S40" s="5"/>
      <c r="T40" s="5"/>
      <c r="U40" s="5"/>
      <c r="V40" s="5"/>
      <c r="W40" s="5"/>
      <c r="X40" s="5"/>
      <c r="Y40" s="5"/>
      <c r="Z40" s="5"/>
      <c r="AA40" s="5"/>
    </row>
    <row r="41" spans="2:27" x14ac:dyDescent="0.3">
      <c r="B41" s="38">
        <v>46026</v>
      </c>
      <c r="C41" s="61"/>
      <c r="D41" s="59">
        <v>0.47916666666666669</v>
      </c>
      <c r="E41" s="65">
        <v>8.1780000000000008</v>
      </c>
      <c r="F41" s="65">
        <v>0</v>
      </c>
      <c r="G41" s="65">
        <v>4.2480000000000002</v>
      </c>
      <c r="H41" s="65">
        <v>15.177</v>
      </c>
      <c r="I41" s="65">
        <v>0.46100000000000002</v>
      </c>
      <c r="J41" s="65">
        <v>5.9459999999999997</v>
      </c>
      <c r="K41" s="65">
        <v>2.5390000000000001</v>
      </c>
      <c r="L41" s="65">
        <v>0.41399999999999998</v>
      </c>
      <c r="M41" s="65">
        <v>6.8369999999999997</v>
      </c>
      <c r="N41" s="65">
        <v>0</v>
      </c>
      <c r="O41" s="65">
        <v>43.8</v>
      </c>
      <c r="Q41" s="5"/>
      <c r="R41" s="5"/>
      <c r="S41" s="5"/>
      <c r="T41" s="5"/>
      <c r="U41" s="5"/>
      <c r="V41" s="5"/>
      <c r="W41" s="5"/>
      <c r="X41" s="5"/>
      <c r="Y41" s="5"/>
      <c r="Z41" s="5"/>
      <c r="AA41" s="5"/>
    </row>
    <row r="42" spans="2:27" x14ac:dyDescent="0.3">
      <c r="B42" s="37">
        <v>46026</v>
      </c>
      <c r="C42" s="60"/>
      <c r="D42" s="58">
        <v>0.5</v>
      </c>
      <c r="E42" s="64">
        <v>8.3450000000000006</v>
      </c>
      <c r="F42" s="64">
        <v>0</v>
      </c>
      <c r="G42" s="64">
        <v>4.2439999999999998</v>
      </c>
      <c r="H42" s="64">
        <v>15.282</v>
      </c>
      <c r="I42" s="64">
        <v>0.40100000000000002</v>
      </c>
      <c r="J42" s="64">
        <v>6.9240000000000004</v>
      </c>
      <c r="K42" s="64">
        <v>2.1960000000000002</v>
      </c>
      <c r="L42" s="64">
        <v>0.63</v>
      </c>
      <c r="M42" s="64">
        <v>6.8739999999999997</v>
      </c>
      <c r="N42" s="64">
        <v>0</v>
      </c>
      <c r="O42" s="64">
        <v>44.896000000000001</v>
      </c>
      <c r="Q42" s="5"/>
      <c r="R42" s="5"/>
      <c r="S42" s="5"/>
      <c r="T42" s="5"/>
      <c r="U42" s="5"/>
      <c r="V42" s="5"/>
      <c r="W42" s="5"/>
      <c r="X42" s="5"/>
      <c r="Y42" s="5"/>
      <c r="Z42" s="5"/>
      <c r="AA42" s="5"/>
    </row>
    <row r="43" spans="2:27" x14ac:dyDescent="0.3">
      <c r="B43" s="38">
        <v>46026</v>
      </c>
      <c r="C43" s="61"/>
      <c r="D43" s="59">
        <v>0.52083333333333337</v>
      </c>
      <c r="E43" s="65">
        <v>9.3490000000000002</v>
      </c>
      <c r="F43" s="65">
        <v>0</v>
      </c>
      <c r="G43" s="65">
        <v>4.2489999999999997</v>
      </c>
      <c r="H43" s="65">
        <v>15.196999999999999</v>
      </c>
      <c r="I43" s="65">
        <v>0.38900000000000001</v>
      </c>
      <c r="J43" s="65">
        <v>6.9260000000000002</v>
      </c>
      <c r="K43" s="65">
        <v>2.1579999999999999</v>
      </c>
      <c r="L43" s="65">
        <v>0.36299999999999999</v>
      </c>
      <c r="M43" s="65">
        <v>6.5190000000000001</v>
      </c>
      <c r="N43" s="65">
        <v>0</v>
      </c>
      <c r="O43" s="65">
        <v>45.15</v>
      </c>
      <c r="Q43" s="5"/>
      <c r="R43" s="5"/>
      <c r="S43" s="5"/>
      <c r="T43" s="5"/>
      <c r="U43" s="5"/>
      <c r="V43" s="5"/>
      <c r="W43" s="5"/>
      <c r="X43" s="5"/>
      <c r="Y43" s="5"/>
      <c r="Z43" s="5"/>
      <c r="AA43" s="5"/>
    </row>
    <row r="44" spans="2:27" x14ac:dyDescent="0.3">
      <c r="B44" s="37">
        <v>46026</v>
      </c>
      <c r="C44" s="60"/>
      <c r="D44" s="58">
        <v>0.54166666666666663</v>
      </c>
      <c r="E44" s="64">
        <v>10.028</v>
      </c>
      <c r="F44" s="64">
        <v>0</v>
      </c>
      <c r="G44" s="64">
        <v>4.2530000000000001</v>
      </c>
      <c r="H44" s="64">
        <v>15.12</v>
      </c>
      <c r="I44" s="64">
        <v>0.42799999999999999</v>
      </c>
      <c r="J44" s="64">
        <v>6.056</v>
      </c>
      <c r="K44" s="64">
        <v>2.585</v>
      </c>
      <c r="L44" s="64">
        <v>0.374</v>
      </c>
      <c r="M44" s="64">
        <v>5.8120000000000003</v>
      </c>
      <c r="N44" s="64">
        <v>0</v>
      </c>
      <c r="O44" s="64">
        <v>44.655999999999999</v>
      </c>
      <c r="Q44" s="5"/>
      <c r="R44" s="5"/>
      <c r="S44" s="5"/>
      <c r="T44" s="5"/>
      <c r="U44" s="5"/>
      <c r="V44" s="5"/>
      <c r="W44" s="5"/>
      <c r="X44" s="5"/>
      <c r="Y44" s="5"/>
      <c r="Z44" s="5"/>
      <c r="AA44" s="5"/>
    </row>
    <row r="45" spans="2:27" x14ac:dyDescent="0.3">
      <c r="B45" s="38">
        <v>46026</v>
      </c>
      <c r="C45" s="61"/>
      <c r="D45" s="59">
        <v>0.5625</v>
      </c>
      <c r="E45" s="65">
        <v>10.757</v>
      </c>
      <c r="F45" s="65">
        <v>0</v>
      </c>
      <c r="G45" s="65">
        <v>4.2480000000000002</v>
      </c>
      <c r="H45" s="65">
        <v>14.922000000000001</v>
      </c>
      <c r="I45" s="65">
        <v>0.45300000000000001</v>
      </c>
      <c r="J45" s="65">
        <v>5.9980000000000002</v>
      </c>
      <c r="K45" s="65">
        <v>2.8570000000000002</v>
      </c>
      <c r="L45" s="65">
        <v>0.33900000000000002</v>
      </c>
      <c r="M45" s="65">
        <v>4.9880000000000004</v>
      </c>
      <c r="N45" s="65">
        <v>0</v>
      </c>
      <c r="O45" s="65">
        <v>44.561999999999998</v>
      </c>
      <c r="Q45" s="5"/>
      <c r="R45" s="5"/>
      <c r="S45" s="5"/>
      <c r="T45" s="5"/>
      <c r="U45" s="5"/>
      <c r="V45" s="5"/>
      <c r="W45" s="5"/>
      <c r="X45" s="5"/>
      <c r="Y45" s="5"/>
      <c r="Z45" s="5"/>
      <c r="AA45" s="5"/>
    </row>
    <row r="46" spans="2:27" x14ac:dyDescent="0.3">
      <c r="B46" s="37">
        <v>46026</v>
      </c>
      <c r="C46" s="60"/>
      <c r="D46" s="58">
        <v>0.58333333333333337</v>
      </c>
      <c r="E46" s="64">
        <v>13.106999999999999</v>
      </c>
      <c r="F46" s="64">
        <v>0</v>
      </c>
      <c r="G46" s="64">
        <v>4.2549999999999999</v>
      </c>
      <c r="H46" s="64">
        <v>14.837</v>
      </c>
      <c r="I46" s="64">
        <v>0.47399999999999998</v>
      </c>
      <c r="J46" s="64">
        <v>3.5179999999999998</v>
      </c>
      <c r="K46" s="64">
        <v>3.0409999999999999</v>
      </c>
      <c r="L46" s="64">
        <v>0.45300000000000001</v>
      </c>
      <c r="M46" s="64">
        <v>3.7170000000000001</v>
      </c>
      <c r="N46" s="64">
        <v>0</v>
      </c>
      <c r="O46" s="64">
        <v>43.402000000000001</v>
      </c>
      <c r="Q46" s="5"/>
      <c r="R46" s="5"/>
      <c r="S46" s="5"/>
      <c r="T46" s="5"/>
      <c r="U46" s="5"/>
      <c r="V46" s="5"/>
      <c r="W46" s="5"/>
      <c r="X46" s="5"/>
      <c r="Y46" s="5"/>
      <c r="Z46" s="5"/>
      <c r="AA46" s="5"/>
    </row>
    <row r="47" spans="2:27" x14ac:dyDescent="0.3">
      <c r="B47" s="38">
        <v>46026</v>
      </c>
      <c r="C47" s="61"/>
      <c r="D47" s="59">
        <v>0.60416666666666663</v>
      </c>
      <c r="E47" s="65">
        <v>14.882</v>
      </c>
      <c r="F47" s="65">
        <v>0</v>
      </c>
      <c r="G47" s="65">
        <v>4.2489999999999997</v>
      </c>
      <c r="H47" s="65">
        <v>14.516999999999999</v>
      </c>
      <c r="I47" s="65">
        <v>0.49099999999999999</v>
      </c>
      <c r="J47" s="65">
        <v>3.3439999999999999</v>
      </c>
      <c r="K47" s="65">
        <v>3.0489999999999999</v>
      </c>
      <c r="L47" s="65">
        <v>0.45200000000000001</v>
      </c>
      <c r="M47" s="65">
        <v>2.3380000000000001</v>
      </c>
      <c r="N47" s="65">
        <v>0</v>
      </c>
      <c r="O47" s="65">
        <v>43.322000000000003</v>
      </c>
      <c r="Q47" s="5"/>
      <c r="R47" s="5"/>
      <c r="S47" s="5"/>
      <c r="T47" s="5"/>
      <c r="U47" s="5"/>
      <c r="V47" s="5"/>
      <c r="W47" s="5"/>
      <c r="X47" s="5"/>
      <c r="Y47" s="5"/>
      <c r="Z47" s="5"/>
      <c r="AA47" s="5"/>
    </row>
    <row r="48" spans="2:27" x14ac:dyDescent="0.3">
      <c r="B48" s="37">
        <v>46026</v>
      </c>
      <c r="C48" s="60"/>
      <c r="D48" s="58">
        <v>0.625</v>
      </c>
      <c r="E48" s="64">
        <v>17.991</v>
      </c>
      <c r="F48" s="64">
        <v>0</v>
      </c>
      <c r="G48" s="64">
        <v>4.2510000000000003</v>
      </c>
      <c r="H48" s="64">
        <v>14.141999999999999</v>
      </c>
      <c r="I48" s="64">
        <v>0.50600000000000001</v>
      </c>
      <c r="J48" s="64">
        <v>1.696</v>
      </c>
      <c r="K48" s="64">
        <v>3.052</v>
      </c>
      <c r="L48" s="64">
        <v>0.46</v>
      </c>
      <c r="M48" s="64">
        <v>1.0549999999999999</v>
      </c>
      <c r="N48" s="64">
        <v>0</v>
      </c>
      <c r="O48" s="64">
        <v>43.152999999999999</v>
      </c>
      <c r="Q48" s="5"/>
      <c r="R48" s="5"/>
      <c r="S48" s="5"/>
      <c r="T48" s="5"/>
      <c r="U48" s="5"/>
      <c r="V48" s="5"/>
      <c r="W48" s="5"/>
      <c r="X48" s="5"/>
      <c r="Y48" s="5"/>
      <c r="Z48" s="5"/>
      <c r="AA48" s="5"/>
    </row>
    <row r="49" spans="2:27" x14ac:dyDescent="0.3">
      <c r="B49" s="38">
        <v>46026</v>
      </c>
      <c r="C49" s="61"/>
      <c r="D49" s="59">
        <v>0.64583333333333337</v>
      </c>
      <c r="E49" s="65">
        <v>19.457000000000001</v>
      </c>
      <c r="F49" s="65">
        <v>0</v>
      </c>
      <c r="G49" s="65">
        <v>4.2539999999999996</v>
      </c>
      <c r="H49" s="65">
        <v>14.231999999999999</v>
      </c>
      <c r="I49" s="65">
        <v>0.46600000000000003</v>
      </c>
      <c r="J49" s="65">
        <v>1.64</v>
      </c>
      <c r="K49" s="65">
        <v>3.0510000000000002</v>
      </c>
      <c r="L49" s="65">
        <v>0.313</v>
      </c>
      <c r="M49" s="65">
        <v>0.17</v>
      </c>
      <c r="N49" s="65">
        <v>0</v>
      </c>
      <c r="O49" s="65">
        <v>43.582999999999998</v>
      </c>
      <c r="Q49" s="5"/>
      <c r="R49" s="5"/>
      <c r="S49" s="5"/>
      <c r="T49" s="5"/>
      <c r="U49" s="5"/>
      <c r="V49" s="5"/>
      <c r="W49" s="5"/>
      <c r="X49" s="5"/>
      <c r="Y49" s="5"/>
      <c r="Z49" s="5"/>
      <c r="AA49" s="5"/>
    </row>
    <row r="50" spans="2:27" x14ac:dyDescent="0.3">
      <c r="B50" s="37">
        <v>46026</v>
      </c>
      <c r="C50" s="60"/>
      <c r="D50" s="58">
        <v>0.66666666666666663</v>
      </c>
      <c r="E50" s="64">
        <v>20.352</v>
      </c>
      <c r="F50" s="64">
        <v>0</v>
      </c>
      <c r="G50" s="64">
        <v>4.2539999999999996</v>
      </c>
      <c r="H50" s="64">
        <v>14.276999999999999</v>
      </c>
      <c r="I50" s="64">
        <v>0.437</v>
      </c>
      <c r="J50" s="64">
        <v>1.54</v>
      </c>
      <c r="K50" s="64">
        <v>3.05</v>
      </c>
      <c r="L50" s="64">
        <v>0.66300000000000003</v>
      </c>
      <c r="M50" s="64">
        <v>0</v>
      </c>
      <c r="N50" s="64">
        <v>0.502</v>
      </c>
      <c r="O50" s="64">
        <v>45.075000000000003</v>
      </c>
      <c r="Q50" s="5"/>
      <c r="R50" s="5"/>
      <c r="S50" s="5"/>
      <c r="T50" s="5"/>
      <c r="U50" s="5"/>
      <c r="V50" s="5"/>
      <c r="W50" s="5"/>
      <c r="X50" s="5"/>
      <c r="Y50" s="5"/>
      <c r="Z50" s="5"/>
      <c r="AA50" s="5"/>
    </row>
    <row r="51" spans="2:27" x14ac:dyDescent="0.3">
      <c r="B51" s="38">
        <v>46026</v>
      </c>
      <c r="C51" s="61"/>
      <c r="D51" s="59">
        <v>0.6875</v>
      </c>
      <c r="E51" s="65">
        <v>20.902000000000001</v>
      </c>
      <c r="F51" s="65">
        <v>0</v>
      </c>
      <c r="G51" s="65">
        <v>4.2469999999999999</v>
      </c>
      <c r="H51" s="65">
        <v>14.061999999999999</v>
      </c>
      <c r="I51" s="65">
        <v>0.40699999999999997</v>
      </c>
      <c r="J51" s="65">
        <v>1.554</v>
      </c>
      <c r="K51" s="65">
        <v>3.0489999999999999</v>
      </c>
      <c r="L51" s="65">
        <v>1.718</v>
      </c>
      <c r="M51" s="65">
        <v>0</v>
      </c>
      <c r="N51" s="65">
        <v>0.71799999999999997</v>
      </c>
      <c r="O51" s="65">
        <v>46.656999999999996</v>
      </c>
      <c r="Q51" s="5"/>
      <c r="R51" s="5"/>
      <c r="S51" s="5"/>
      <c r="T51" s="5"/>
      <c r="U51" s="5"/>
      <c r="V51" s="5"/>
      <c r="W51" s="5"/>
      <c r="X51" s="5"/>
      <c r="Y51" s="5"/>
      <c r="Z51" s="5"/>
      <c r="AA51" s="5"/>
    </row>
    <row r="52" spans="2:27" x14ac:dyDescent="0.3">
      <c r="B52" s="37">
        <v>46026</v>
      </c>
      <c r="C52" s="60"/>
      <c r="D52" s="58">
        <v>0.70833333333333337</v>
      </c>
      <c r="E52" s="64">
        <v>21.21</v>
      </c>
      <c r="F52" s="64">
        <v>0</v>
      </c>
      <c r="G52" s="64">
        <v>4.2409999999999997</v>
      </c>
      <c r="H52" s="64">
        <v>13.676</v>
      </c>
      <c r="I52" s="64">
        <v>0.40600000000000003</v>
      </c>
      <c r="J52" s="64">
        <v>1.75</v>
      </c>
      <c r="K52" s="64">
        <v>3.0590000000000002</v>
      </c>
      <c r="L52" s="64">
        <v>2.2610000000000001</v>
      </c>
      <c r="M52" s="64">
        <v>0</v>
      </c>
      <c r="N52" s="64">
        <v>0.78600000000000003</v>
      </c>
      <c r="O52" s="64">
        <v>47.389000000000003</v>
      </c>
      <c r="Q52" s="5"/>
      <c r="R52" s="5"/>
      <c r="S52" s="5"/>
      <c r="T52" s="5"/>
      <c r="U52" s="5"/>
      <c r="V52" s="5"/>
      <c r="W52" s="5"/>
      <c r="X52" s="5"/>
      <c r="Y52" s="5"/>
      <c r="Z52" s="5"/>
      <c r="AA52" s="5"/>
    </row>
    <row r="53" spans="2:27" x14ac:dyDescent="0.3">
      <c r="B53" s="38">
        <v>46026</v>
      </c>
      <c r="C53" s="61"/>
      <c r="D53" s="59">
        <v>0.72916666666666663</v>
      </c>
      <c r="E53" s="65">
        <v>21.213999999999999</v>
      </c>
      <c r="F53" s="65">
        <v>0</v>
      </c>
      <c r="G53" s="65">
        <v>4.2430000000000003</v>
      </c>
      <c r="H53" s="65">
        <v>13.935</v>
      </c>
      <c r="I53" s="65">
        <v>0.47599999999999998</v>
      </c>
      <c r="J53" s="65">
        <v>1.768</v>
      </c>
      <c r="K53" s="65">
        <v>3.077</v>
      </c>
      <c r="L53" s="65">
        <v>1.8440000000000001</v>
      </c>
      <c r="M53" s="65">
        <v>0</v>
      </c>
      <c r="N53" s="65">
        <v>1.026</v>
      </c>
      <c r="O53" s="65">
        <v>47.582999999999998</v>
      </c>
      <c r="Q53" s="5"/>
      <c r="R53" s="5"/>
      <c r="S53" s="5"/>
      <c r="T53" s="5"/>
      <c r="U53" s="5"/>
      <c r="V53" s="5"/>
      <c r="W53" s="5"/>
      <c r="X53" s="5"/>
      <c r="Y53" s="5"/>
      <c r="Z53" s="5"/>
      <c r="AA53" s="5"/>
    </row>
    <row r="54" spans="2:27" x14ac:dyDescent="0.3">
      <c r="B54" s="37">
        <v>46026</v>
      </c>
      <c r="C54" s="60"/>
      <c r="D54" s="58">
        <v>0.75</v>
      </c>
      <c r="E54" s="64">
        <v>21.117999999999999</v>
      </c>
      <c r="F54" s="64">
        <v>0</v>
      </c>
      <c r="G54" s="64">
        <v>4.2409999999999997</v>
      </c>
      <c r="H54" s="64">
        <v>13.868</v>
      </c>
      <c r="I54" s="64">
        <v>0.57599999999999996</v>
      </c>
      <c r="J54" s="64">
        <v>1.514</v>
      </c>
      <c r="K54" s="64">
        <v>3.0880000000000001</v>
      </c>
      <c r="L54" s="64">
        <v>1.534</v>
      </c>
      <c r="M54" s="64">
        <v>0</v>
      </c>
      <c r="N54" s="64">
        <v>0.99399999999999999</v>
      </c>
      <c r="O54" s="64">
        <v>46.933</v>
      </c>
      <c r="Q54" s="5"/>
      <c r="R54" s="5"/>
      <c r="S54" s="5"/>
      <c r="T54" s="5"/>
      <c r="U54" s="5"/>
      <c r="V54" s="5"/>
      <c r="W54" s="5"/>
      <c r="X54" s="5"/>
      <c r="Y54" s="5"/>
      <c r="Z54" s="5"/>
      <c r="AA54" s="5"/>
    </row>
    <row r="55" spans="2:27" x14ac:dyDescent="0.3">
      <c r="B55" s="38">
        <v>46026</v>
      </c>
      <c r="C55" s="61"/>
      <c r="D55" s="59">
        <v>0.77083333333333337</v>
      </c>
      <c r="E55" s="65">
        <v>20.88</v>
      </c>
      <c r="F55" s="65">
        <v>0</v>
      </c>
      <c r="G55" s="65">
        <v>4.2430000000000003</v>
      </c>
      <c r="H55" s="65">
        <v>13.738</v>
      </c>
      <c r="I55" s="65">
        <v>0.57099999999999995</v>
      </c>
      <c r="J55" s="65">
        <v>1.512</v>
      </c>
      <c r="K55" s="65">
        <v>3.0750000000000002</v>
      </c>
      <c r="L55" s="65">
        <v>0.91900000000000004</v>
      </c>
      <c r="M55" s="65">
        <v>0</v>
      </c>
      <c r="N55" s="65">
        <v>0.96199999999999997</v>
      </c>
      <c r="O55" s="65">
        <v>45.9</v>
      </c>
      <c r="Q55" s="5"/>
      <c r="R55" s="5"/>
      <c r="S55" s="5"/>
      <c r="T55" s="5"/>
      <c r="U55" s="5"/>
      <c r="V55" s="5"/>
      <c r="W55" s="5"/>
      <c r="X55" s="5"/>
      <c r="Y55" s="5"/>
      <c r="Z55" s="5"/>
      <c r="AA55" s="5"/>
    </row>
    <row r="56" spans="2:27" x14ac:dyDescent="0.3">
      <c r="B56" s="37">
        <v>46026</v>
      </c>
      <c r="C56" s="60"/>
      <c r="D56" s="58">
        <v>0.79166666666666663</v>
      </c>
      <c r="E56" s="64">
        <v>20.733000000000001</v>
      </c>
      <c r="F56" s="64">
        <v>0</v>
      </c>
      <c r="G56" s="64">
        <v>4.242</v>
      </c>
      <c r="H56" s="64">
        <v>14.337999999999999</v>
      </c>
      <c r="I56" s="64">
        <v>0.55500000000000005</v>
      </c>
      <c r="J56" s="64">
        <v>1.194</v>
      </c>
      <c r="K56" s="64">
        <v>3.0950000000000002</v>
      </c>
      <c r="L56" s="64">
        <v>0.52300000000000002</v>
      </c>
      <c r="M56" s="64">
        <v>0</v>
      </c>
      <c r="N56" s="64">
        <v>0.38400000000000001</v>
      </c>
      <c r="O56" s="64">
        <v>45.064</v>
      </c>
      <c r="Q56" s="5"/>
      <c r="R56" s="5"/>
      <c r="S56" s="5"/>
      <c r="T56" s="5"/>
      <c r="U56" s="5"/>
      <c r="V56" s="5"/>
      <c r="W56" s="5"/>
      <c r="X56" s="5"/>
      <c r="Y56" s="5"/>
      <c r="Z56" s="5"/>
      <c r="AA56" s="5"/>
    </row>
    <row r="57" spans="2:27" x14ac:dyDescent="0.3">
      <c r="B57" s="38">
        <v>46026</v>
      </c>
      <c r="C57" s="61"/>
      <c r="D57" s="59">
        <v>0.8125</v>
      </c>
      <c r="E57" s="65">
        <v>20.596</v>
      </c>
      <c r="F57" s="65">
        <v>0</v>
      </c>
      <c r="G57" s="65">
        <v>4.242</v>
      </c>
      <c r="H57" s="65">
        <v>14.468999999999999</v>
      </c>
      <c r="I57" s="65">
        <v>0.55600000000000005</v>
      </c>
      <c r="J57" s="65">
        <v>1.1499999999999999</v>
      </c>
      <c r="K57" s="65">
        <v>3.0910000000000002</v>
      </c>
      <c r="L57" s="65">
        <v>0.41399999999999998</v>
      </c>
      <c r="M57" s="65">
        <v>0</v>
      </c>
      <c r="N57" s="65">
        <v>0.14000000000000001</v>
      </c>
      <c r="O57" s="65">
        <v>44.658000000000001</v>
      </c>
      <c r="Q57" s="5"/>
      <c r="R57" s="5"/>
      <c r="S57" s="5"/>
      <c r="T57" s="5"/>
      <c r="U57" s="5"/>
      <c r="V57" s="5"/>
      <c r="W57" s="5"/>
      <c r="X57" s="5"/>
      <c r="Y57" s="5"/>
      <c r="Z57" s="5"/>
      <c r="AA57" s="5"/>
    </row>
    <row r="58" spans="2:27" x14ac:dyDescent="0.3">
      <c r="B58" s="37">
        <v>46026</v>
      </c>
      <c r="C58" s="60"/>
      <c r="D58" s="58">
        <v>0.83333333333333337</v>
      </c>
      <c r="E58" s="64">
        <v>20.321999999999999</v>
      </c>
      <c r="F58" s="64">
        <v>0</v>
      </c>
      <c r="G58" s="64">
        <v>4.2389999999999999</v>
      </c>
      <c r="H58" s="64">
        <v>14.385999999999999</v>
      </c>
      <c r="I58" s="64">
        <v>0.54700000000000004</v>
      </c>
      <c r="J58" s="64">
        <v>0.74199999999999999</v>
      </c>
      <c r="K58" s="64">
        <v>3.0939999999999999</v>
      </c>
      <c r="L58" s="64">
        <v>0.44400000000000001</v>
      </c>
      <c r="M58" s="64">
        <v>0</v>
      </c>
      <c r="N58" s="64">
        <v>0</v>
      </c>
      <c r="O58" s="64">
        <v>43.774000000000001</v>
      </c>
      <c r="Q58" s="5"/>
      <c r="R58" s="5"/>
      <c r="S58" s="5"/>
      <c r="T58" s="5"/>
      <c r="U58" s="5"/>
      <c r="V58" s="5"/>
      <c r="W58" s="5"/>
      <c r="X58" s="5"/>
      <c r="Y58" s="5"/>
      <c r="Z58" s="5"/>
      <c r="AA58" s="5"/>
    </row>
    <row r="59" spans="2:27" x14ac:dyDescent="0.3">
      <c r="B59" s="38">
        <v>46026</v>
      </c>
      <c r="C59" s="61"/>
      <c r="D59" s="59">
        <v>0.85416666666666663</v>
      </c>
      <c r="E59" s="65">
        <v>19.311</v>
      </c>
      <c r="F59" s="65">
        <v>0</v>
      </c>
      <c r="G59" s="65">
        <v>4.2409999999999997</v>
      </c>
      <c r="H59" s="65">
        <v>14</v>
      </c>
      <c r="I59" s="65">
        <v>0.51700000000000002</v>
      </c>
      <c r="J59" s="65">
        <v>0.70599999999999996</v>
      </c>
      <c r="K59" s="65">
        <v>3.0920000000000001</v>
      </c>
      <c r="L59" s="65">
        <v>0.30399999999999999</v>
      </c>
      <c r="M59" s="65">
        <v>0</v>
      </c>
      <c r="N59" s="65">
        <v>0</v>
      </c>
      <c r="O59" s="65">
        <v>42.170999999999999</v>
      </c>
      <c r="Q59" s="5"/>
      <c r="R59" s="5"/>
      <c r="S59" s="5"/>
      <c r="T59" s="5"/>
      <c r="U59" s="5"/>
      <c r="V59" s="5"/>
      <c r="W59" s="5"/>
      <c r="X59" s="5"/>
      <c r="Y59" s="5"/>
      <c r="Z59" s="5"/>
      <c r="AA59" s="5"/>
    </row>
    <row r="60" spans="2:27" x14ac:dyDescent="0.3">
      <c r="B60" s="37">
        <v>46026</v>
      </c>
      <c r="C60" s="60"/>
      <c r="D60" s="58">
        <v>0.875</v>
      </c>
      <c r="E60" s="64">
        <v>18.706</v>
      </c>
      <c r="F60" s="64">
        <v>0</v>
      </c>
      <c r="G60" s="64">
        <v>4.2469999999999999</v>
      </c>
      <c r="H60" s="64">
        <v>13.792999999999999</v>
      </c>
      <c r="I60" s="64">
        <v>0.45600000000000002</v>
      </c>
      <c r="J60" s="64">
        <v>0.39200000000000002</v>
      </c>
      <c r="K60" s="64">
        <v>3.0870000000000002</v>
      </c>
      <c r="L60" s="64">
        <v>0.34</v>
      </c>
      <c r="M60" s="64">
        <v>0</v>
      </c>
      <c r="N60" s="64">
        <v>0</v>
      </c>
      <c r="O60" s="64">
        <v>41.021000000000001</v>
      </c>
      <c r="Q60" s="5"/>
      <c r="R60" s="5"/>
      <c r="S60" s="5"/>
      <c r="T60" s="5"/>
      <c r="U60" s="5"/>
      <c r="V60" s="5"/>
      <c r="W60" s="5"/>
      <c r="X60" s="5"/>
      <c r="Y60" s="5"/>
      <c r="Z60" s="5"/>
      <c r="AA60" s="5"/>
    </row>
    <row r="61" spans="2:27" x14ac:dyDescent="0.3">
      <c r="B61" s="38">
        <v>46026</v>
      </c>
      <c r="C61" s="61"/>
      <c r="D61" s="59">
        <v>0.89583333333333337</v>
      </c>
      <c r="E61" s="65">
        <v>17.577999999999999</v>
      </c>
      <c r="F61" s="65">
        <v>0</v>
      </c>
      <c r="G61" s="65">
        <v>4.2450000000000001</v>
      </c>
      <c r="H61" s="65">
        <v>13.638</v>
      </c>
      <c r="I61" s="65">
        <v>0.42499999999999999</v>
      </c>
      <c r="J61" s="65">
        <v>0.35799999999999998</v>
      </c>
      <c r="K61" s="65">
        <v>3.0960000000000001</v>
      </c>
      <c r="L61" s="65">
        <v>0.49299999999999999</v>
      </c>
      <c r="M61" s="65">
        <v>0</v>
      </c>
      <c r="N61" s="65">
        <v>0</v>
      </c>
      <c r="O61" s="65">
        <v>39.832999999999998</v>
      </c>
      <c r="Q61" s="5"/>
      <c r="R61" s="5"/>
      <c r="S61" s="5"/>
      <c r="T61" s="5"/>
      <c r="U61" s="5"/>
      <c r="V61" s="5"/>
      <c r="W61" s="5"/>
      <c r="X61" s="5"/>
      <c r="Y61" s="5"/>
      <c r="Z61" s="5"/>
      <c r="AA61" s="5"/>
    </row>
    <row r="62" spans="2:27" x14ac:dyDescent="0.3">
      <c r="B62" s="37">
        <v>46026</v>
      </c>
      <c r="C62" s="60"/>
      <c r="D62" s="58">
        <v>0.91666666666666663</v>
      </c>
      <c r="E62" s="64">
        <v>17.344999999999999</v>
      </c>
      <c r="F62" s="64">
        <v>0</v>
      </c>
      <c r="G62" s="64">
        <v>4.25</v>
      </c>
      <c r="H62" s="64">
        <v>13.576000000000001</v>
      </c>
      <c r="I62" s="64">
        <v>0.38300000000000001</v>
      </c>
      <c r="J62" s="64">
        <v>0</v>
      </c>
      <c r="K62" s="64">
        <v>3.0990000000000002</v>
      </c>
      <c r="L62" s="64">
        <v>0.308</v>
      </c>
      <c r="M62" s="64">
        <v>0</v>
      </c>
      <c r="N62" s="64">
        <v>0</v>
      </c>
      <c r="O62" s="64">
        <v>38.960999999999999</v>
      </c>
      <c r="Q62" s="5"/>
      <c r="R62" s="5"/>
      <c r="S62" s="5"/>
      <c r="T62" s="5"/>
      <c r="U62" s="5"/>
      <c r="V62" s="5"/>
      <c r="W62" s="5"/>
      <c r="X62" s="5"/>
      <c r="Y62" s="5"/>
      <c r="Z62" s="5"/>
      <c r="AA62" s="5"/>
    </row>
    <row r="63" spans="2:27" x14ac:dyDescent="0.3">
      <c r="B63" s="38">
        <v>46026</v>
      </c>
      <c r="C63" s="61"/>
      <c r="D63" s="59">
        <v>0.9375</v>
      </c>
      <c r="E63" s="65">
        <v>16.338000000000001</v>
      </c>
      <c r="F63" s="65">
        <v>0</v>
      </c>
      <c r="G63" s="65">
        <v>4.25</v>
      </c>
      <c r="H63" s="65">
        <v>13.548999999999999</v>
      </c>
      <c r="I63" s="65">
        <v>0.373</v>
      </c>
      <c r="J63" s="65">
        <v>0</v>
      </c>
      <c r="K63" s="65">
        <v>3.0979999999999999</v>
      </c>
      <c r="L63" s="65">
        <v>0.25600000000000001</v>
      </c>
      <c r="M63" s="65">
        <v>0</v>
      </c>
      <c r="N63" s="65">
        <v>0</v>
      </c>
      <c r="O63" s="65">
        <v>37.863999999999997</v>
      </c>
      <c r="Q63" s="5"/>
      <c r="R63" s="5"/>
      <c r="S63" s="5"/>
      <c r="T63" s="5"/>
      <c r="U63" s="5"/>
      <c r="V63" s="5"/>
      <c r="W63" s="5"/>
      <c r="X63" s="5"/>
      <c r="Y63" s="5"/>
      <c r="Z63" s="5"/>
      <c r="AA63" s="5"/>
    </row>
    <row r="64" spans="2:27" x14ac:dyDescent="0.3">
      <c r="B64" s="37">
        <v>46026</v>
      </c>
      <c r="C64" s="60"/>
      <c r="D64" s="58">
        <v>0.95833333333333337</v>
      </c>
      <c r="E64" s="64">
        <v>15.824</v>
      </c>
      <c r="F64" s="64">
        <v>0</v>
      </c>
      <c r="G64" s="64">
        <v>4.2489999999999997</v>
      </c>
      <c r="H64" s="64">
        <v>13.045999999999999</v>
      </c>
      <c r="I64" s="64">
        <v>0.34200000000000003</v>
      </c>
      <c r="J64" s="64">
        <v>1.2E-2</v>
      </c>
      <c r="K64" s="64">
        <v>3.0979999999999999</v>
      </c>
      <c r="L64" s="64">
        <v>0.26900000000000002</v>
      </c>
      <c r="M64" s="64">
        <v>0</v>
      </c>
      <c r="N64" s="64">
        <v>0</v>
      </c>
      <c r="O64" s="64">
        <v>36.840000000000003</v>
      </c>
      <c r="Q64" s="5"/>
      <c r="R64" s="5"/>
      <c r="S64" s="5"/>
      <c r="T64" s="5"/>
      <c r="U64" s="5"/>
      <c r="V64" s="5"/>
      <c r="W64" s="5"/>
      <c r="X64" s="5"/>
      <c r="Y64" s="5"/>
      <c r="Z64" s="5"/>
      <c r="AA64" s="5"/>
    </row>
    <row r="65" spans="2:27" x14ac:dyDescent="0.3">
      <c r="B65" s="38">
        <v>46026</v>
      </c>
      <c r="C65" s="61"/>
      <c r="D65" s="59">
        <v>0.97916666666666663</v>
      </c>
      <c r="E65" s="65">
        <v>15.311</v>
      </c>
      <c r="F65" s="65">
        <v>0</v>
      </c>
      <c r="G65" s="65">
        <v>4.2489999999999997</v>
      </c>
      <c r="H65" s="65">
        <v>12.548999999999999</v>
      </c>
      <c r="I65" s="65">
        <v>0.34200000000000003</v>
      </c>
      <c r="J65" s="65">
        <v>2.5999999999999999E-2</v>
      </c>
      <c r="K65" s="65">
        <v>3.1</v>
      </c>
      <c r="L65" s="65">
        <v>0.26400000000000001</v>
      </c>
      <c r="M65" s="65">
        <v>0</v>
      </c>
      <c r="N65" s="65">
        <v>0</v>
      </c>
      <c r="O65" s="65">
        <v>35.841000000000001</v>
      </c>
      <c r="Q65" s="5"/>
      <c r="R65" s="5"/>
      <c r="S65" s="5"/>
      <c r="T65" s="5"/>
      <c r="U65" s="5"/>
      <c r="V65" s="5"/>
      <c r="W65" s="5"/>
      <c r="X65" s="5"/>
      <c r="Y65" s="5"/>
      <c r="Z65" s="5"/>
      <c r="AA65" s="5"/>
    </row>
    <row r="66" spans="2:27" x14ac:dyDescent="0.3">
      <c r="B66" s="37">
        <v>46027</v>
      </c>
      <c r="C66" s="60">
        <v>46027</v>
      </c>
      <c r="D66" s="58">
        <v>0</v>
      </c>
      <c r="E66" s="64">
        <v>15.372999999999999</v>
      </c>
      <c r="F66" s="64">
        <v>0</v>
      </c>
      <c r="G66" s="64">
        <v>4.2460000000000004</v>
      </c>
      <c r="H66" s="64">
        <v>12.31</v>
      </c>
      <c r="I66" s="64">
        <v>0.34</v>
      </c>
      <c r="J66" s="64">
        <v>0.22800000000000001</v>
      </c>
      <c r="K66" s="64">
        <v>3.1</v>
      </c>
      <c r="L66" s="64">
        <v>0.28000000000000003</v>
      </c>
      <c r="M66" s="64">
        <v>0</v>
      </c>
      <c r="N66" s="64">
        <v>0</v>
      </c>
      <c r="O66" s="64">
        <v>35.877000000000002</v>
      </c>
      <c r="Q66" s="5"/>
      <c r="R66" s="5"/>
      <c r="S66" s="5"/>
      <c r="T66" s="5"/>
      <c r="U66" s="5"/>
      <c r="V66" s="5"/>
      <c r="W66" s="5"/>
      <c r="X66" s="5"/>
      <c r="Y66" s="5"/>
      <c r="Z66" s="5"/>
      <c r="AA66" s="5"/>
    </row>
    <row r="67" spans="2:27" x14ac:dyDescent="0.3">
      <c r="B67" s="38">
        <v>46027</v>
      </c>
      <c r="C67" s="61"/>
      <c r="D67" s="59">
        <v>2.0833333333333332E-2</v>
      </c>
      <c r="E67" s="65">
        <v>15.553000000000001</v>
      </c>
      <c r="F67" s="65">
        <v>0</v>
      </c>
      <c r="G67" s="65">
        <v>4.2450000000000001</v>
      </c>
      <c r="H67" s="65">
        <v>12.413</v>
      </c>
      <c r="I67" s="65">
        <v>0.34</v>
      </c>
      <c r="J67" s="65">
        <v>0.23400000000000001</v>
      </c>
      <c r="K67" s="65">
        <v>3.097</v>
      </c>
      <c r="L67" s="65">
        <v>0.48299999999999998</v>
      </c>
      <c r="M67" s="65">
        <v>0</v>
      </c>
      <c r="N67" s="65">
        <v>0</v>
      </c>
      <c r="O67" s="65">
        <v>36.365000000000002</v>
      </c>
      <c r="Q67" s="5"/>
      <c r="R67" s="5"/>
      <c r="S67" s="5"/>
      <c r="T67" s="5"/>
      <c r="U67" s="5"/>
      <c r="V67" s="5"/>
      <c r="W67" s="5"/>
      <c r="X67" s="5"/>
      <c r="Y67" s="5"/>
      <c r="Z67" s="5"/>
      <c r="AA67" s="5"/>
    </row>
    <row r="68" spans="2:27" x14ac:dyDescent="0.3">
      <c r="B68" s="37">
        <v>46027</v>
      </c>
      <c r="C68" s="60"/>
      <c r="D68" s="58">
        <v>4.1666666666666664E-2</v>
      </c>
      <c r="E68" s="64">
        <v>15.414</v>
      </c>
      <c r="F68" s="64">
        <v>0</v>
      </c>
      <c r="G68" s="64">
        <v>4.2439999999999998</v>
      </c>
      <c r="H68" s="64">
        <v>12.436999999999999</v>
      </c>
      <c r="I68" s="64">
        <v>0.33900000000000002</v>
      </c>
      <c r="J68" s="64">
        <v>0.14000000000000001</v>
      </c>
      <c r="K68" s="64">
        <v>3.0920000000000001</v>
      </c>
      <c r="L68" s="64">
        <v>0.35399999999999998</v>
      </c>
      <c r="M68" s="64">
        <v>0</v>
      </c>
      <c r="N68" s="64">
        <v>0</v>
      </c>
      <c r="O68" s="64">
        <v>36.020000000000003</v>
      </c>
      <c r="Q68" s="5"/>
      <c r="R68" s="5"/>
      <c r="S68" s="5"/>
      <c r="T68" s="5"/>
      <c r="U68" s="5"/>
      <c r="V68" s="5"/>
      <c r="W68" s="5"/>
      <c r="X68" s="5"/>
      <c r="Y68" s="5"/>
      <c r="Z68" s="5"/>
      <c r="AA68" s="5"/>
    </row>
    <row r="69" spans="2:27" x14ac:dyDescent="0.3">
      <c r="B69" s="38">
        <v>46027</v>
      </c>
      <c r="C69" s="61"/>
      <c r="D69" s="59">
        <v>6.25E-2</v>
      </c>
      <c r="E69" s="65">
        <v>15.273</v>
      </c>
      <c r="F69" s="65">
        <v>0</v>
      </c>
      <c r="G69" s="65">
        <v>4.2380000000000004</v>
      </c>
      <c r="H69" s="65">
        <v>12.250999999999999</v>
      </c>
      <c r="I69" s="65">
        <v>0.35099999999999998</v>
      </c>
      <c r="J69" s="65">
        <v>0.124</v>
      </c>
      <c r="K69" s="65">
        <v>3.089</v>
      </c>
      <c r="L69" s="65">
        <v>0.29299999999999998</v>
      </c>
      <c r="M69" s="65">
        <v>0</v>
      </c>
      <c r="N69" s="65">
        <v>0</v>
      </c>
      <c r="O69" s="65">
        <v>35.619</v>
      </c>
      <c r="Q69" s="5"/>
      <c r="R69" s="5"/>
      <c r="S69" s="5"/>
      <c r="T69" s="5"/>
      <c r="U69" s="5"/>
      <c r="V69" s="5"/>
      <c r="W69" s="5"/>
      <c r="X69" s="5"/>
      <c r="Y69" s="5"/>
      <c r="Z69" s="5"/>
      <c r="AA69" s="5"/>
    </row>
    <row r="70" spans="2:27" x14ac:dyDescent="0.3">
      <c r="B70" s="37">
        <v>46027</v>
      </c>
      <c r="C70" s="60"/>
      <c r="D70" s="58">
        <v>8.3333333333333329E-2</v>
      </c>
      <c r="E70" s="64">
        <v>15.628</v>
      </c>
      <c r="F70" s="64">
        <v>0</v>
      </c>
      <c r="G70" s="64">
        <v>4.2389999999999999</v>
      </c>
      <c r="H70" s="64">
        <v>11.94</v>
      </c>
      <c r="I70" s="64">
        <v>0.36599999999999999</v>
      </c>
      <c r="J70" s="64">
        <v>4.8000000000000001E-2</v>
      </c>
      <c r="K70" s="64">
        <v>3.09</v>
      </c>
      <c r="L70" s="64">
        <v>0.222</v>
      </c>
      <c r="M70" s="64">
        <v>0</v>
      </c>
      <c r="N70" s="64">
        <v>0</v>
      </c>
      <c r="O70" s="64">
        <v>35.533000000000001</v>
      </c>
      <c r="Q70" s="5"/>
      <c r="R70" s="5"/>
      <c r="S70" s="5"/>
      <c r="T70" s="5"/>
      <c r="U70" s="5"/>
      <c r="V70" s="5"/>
      <c r="W70" s="5"/>
      <c r="X70" s="5"/>
      <c r="Y70" s="5"/>
      <c r="Z70" s="5"/>
      <c r="AA70" s="5"/>
    </row>
    <row r="71" spans="2:27" x14ac:dyDescent="0.3">
      <c r="B71" s="38">
        <v>46027</v>
      </c>
      <c r="C71" s="61"/>
      <c r="D71" s="59">
        <v>0.10416666666666667</v>
      </c>
      <c r="E71" s="65">
        <v>15.516999999999999</v>
      </c>
      <c r="F71" s="65">
        <v>0</v>
      </c>
      <c r="G71" s="65">
        <v>4.2389999999999999</v>
      </c>
      <c r="H71" s="65">
        <v>11.946999999999999</v>
      </c>
      <c r="I71" s="65">
        <v>0.36699999999999999</v>
      </c>
      <c r="J71" s="65">
        <v>0.04</v>
      </c>
      <c r="K71" s="65">
        <v>3.0910000000000002</v>
      </c>
      <c r="L71" s="65">
        <v>0.17699999999999999</v>
      </c>
      <c r="M71" s="65">
        <v>0</v>
      </c>
      <c r="N71" s="65">
        <v>0</v>
      </c>
      <c r="O71" s="65">
        <v>35.378</v>
      </c>
      <c r="Q71" s="5"/>
      <c r="R71" s="5"/>
      <c r="S71" s="5"/>
      <c r="T71" s="5"/>
      <c r="U71" s="5"/>
      <c r="V71" s="5"/>
      <c r="W71" s="5"/>
      <c r="X71" s="5"/>
      <c r="Y71" s="5"/>
      <c r="Z71" s="5"/>
      <c r="AA71" s="5"/>
    </row>
    <row r="72" spans="2:27" x14ac:dyDescent="0.3">
      <c r="B72" s="37">
        <v>46027</v>
      </c>
      <c r="C72" s="60"/>
      <c r="D72" s="58">
        <v>0.125</v>
      </c>
      <c r="E72" s="64">
        <v>15.487</v>
      </c>
      <c r="F72" s="64">
        <v>0</v>
      </c>
      <c r="G72" s="64">
        <v>4.242</v>
      </c>
      <c r="H72" s="64">
        <v>12.135999999999999</v>
      </c>
      <c r="I72" s="64">
        <v>0.36599999999999999</v>
      </c>
      <c r="J72" s="64">
        <v>3.7999999999999999E-2</v>
      </c>
      <c r="K72" s="64">
        <v>3.085</v>
      </c>
      <c r="L72" s="64">
        <v>0.19600000000000001</v>
      </c>
      <c r="M72" s="64">
        <v>0</v>
      </c>
      <c r="N72" s="64">
        <v>0</v>
      </c>
      <c r="O72" s="64">
        <v>35.549999999999997</v>
      </c>
      <c r="Q72" s="5"/>
      <c r="R72" s="5"/>
      <c r="S72" s="5"/>
      <c r="T72" s="5"/>
      <c r="U72" s="5"/>
      <c r="V72" s="5"/>
      <c r="W72" s="5"/>
      <c r="X72" s="5"/>
      <c r="Y72" s="5"/>
      <c r="Z72" s="5"/>
      <c r="AA72" s="5"/>
    </row>
    <row r="73" spans="2:27" x14ac:dyDescent="0.3">
      <c r="B73" s="38">
        <v>46027</v>
      </c>
      <c r="C73" s="61"/>
      <c r="D73" s="59">
        <v>0.14583333333333334</v>
      </c>
      <c r="E73" s="65">
        <v>15.574</v>
      </c>
      <c r="F73" s="65">
        <v>0</v>
      </c>
      <c r="G73" s="65">
        <v>4.24</v>
      </c>
      <c r="H73" s="65">
        <v>12.096</v>
      </c>
      <c r="I73" s="65">
        <v>0.36599999999999999</v>
      </c>
      <c r="J73" s="65">
        <v>1.7999999999999999E-2</v>
      </c>
      <c r="K73" s="65">
        <v>3.089</v>
      </c>
      <c r="L73" s="65">
        <v>0.191</v>
      </c>
      <c r="M73" s="65">
        <v>0</v>
      </c>
      <c r="N73" s="65">
        <v>0</v>
      </c>
      <c r="O73" s="65">
        <v>35.573999999999998</v>
      </c>
      <c r="Q73" s="5"/>
      <c r="R73" s="5"/>
      <c r="S73" s="5"/>
      <c r="T73" s="5"/>
      <c r="U73" s="5"/>
      <c r="V73" s="5"/>
      <c r="W73" s="5"/>
      <c r="X73" s="5"/>
      <c r="Y73" s="5"/>
      <c r="Z73" s="5"/>
      <c r="AA73" s="5"/>
    </row>
    <row r="74" spans="2:27" x14ac:dyDescent="0.3">
      <c r="B74" s="37">
        <v>46027</v>
      </c>
      <c r="C74" s="60"/>
      <c r="D74" s="58">
        <v>0.16666666666666666</v>
      </c>
      <c r="E74" s="64">
        <v>15.891999999999999</v>
      </c>
      <c r="F74" s="64">
        <v>0</v>
      </c>
      <c r="G74" s="64">
        <v>4.2409999999999997</v>
      </c>
      <c r="H74" s="64">
        <v>12.05</v>
      </c>
      <c r="I74" s="64">
        <v>0.36499999999999999</v>
      </c>
      <c r="J74" s="64">
        <v>0</v>
      </c>
      <c r="K74" s="64">
        <v>3.0920000000000001</v>
      </c>
      <c r="L74" s="64">
        <v>0.182</v>
      </c>
      <c r="M74" s="64">
        <v>0</v>
      </c>
      <c r="N74" s="64">
        <v>0</v>
      </c>
      <c r="O74" s="64">
        <v>35.822000000000003</v>
      </c>
      <c r="Q74" s="5"/>
      <c r="R74" s="5"/>
      <c r="S74" s="5"/>
      <c r="T74" s="5"/>
      <c r="U74" s="5"/>
      <c r="V74" s="5"/>
      <c r="W74" s="5"/>
      <c r="X74" s="5"/>
      <c r="Y74" s="5"/>
      <c r="Z74" s="5"/>
      <c r="AA74" s="5"/>
    </row>
    <row r="75" spans="2:27" x14ac:dyDescent="0.3">
      <c r="B75" s="38">
        <v>46027</v>
      </c>
      <c r="C75" s="61"/>
      <c r="D75" s="59">
        <v>0.1875</v>
      </c>
      <c r="E75" s="65">
        <v>16.440000000000001</v>
      </c>
      <c r="F75" s="65">
        <v>0</v>
      </c>
      <c r="G75" s="65">
        <v>4.2380000000000004</v>
      </c>
      <c r="H75" s="65">
        <v>11.898999999999999</v>
      </c>
      <c r="I75" s="65">
        <v>0.36499999999999999</v>
      </c>
      <c r="J75" s="65">
        <v>0</v>
      </c>
      <c r="K75" s="65">
        <v>3.097</v>
      </c>
      <c r="L75" s="65">
        <v>0.186</v>
      </c>
      <c r="M75" s="65">
        <v>0</v>
      </c>
      <c r="N75" s="65">
        <v>0</v>
      </c>
      <c r="O75" s="65">
        <v>36.225000000000001</v>
      </c>
      <c r="Q75" s="5"/>
      <c r="R75" s="5"/>
      <c r="S75" s="5"/>
      <c r="T75" s="5"/>
      <c r="U75" s="5"/>
      <c r="V75" s="5"/>
      <c r="W75" s="5"/>
      <c r="X75" s="5"/>
      <c r="Y75" s="5"/>
      <c r="Z75" s="5"/>
      <c r="AA75" s="5"/>
    </row>
    <row r="76" spans="2:27" x14ac:dyDescent="0.3">
      <c r="B76" s="37">
        <v>46027</v>
      </c>
      <c r="C76" s="60"/>
      <c r="D76" s="58">
        <v>0.20833333333333334</v>
      </c>
      <c r="E76" s="64">
        <v>17.457999999999998</v>
      </c>
      <c r="F76" s="64">
        <v>0</v>
      </c>
      <c r="G76" s="64">
        <v>4.2370000000000001</v>
      </c>
      <c r="H76" s="64">
        <v>11.984</v>
      </c>
      <c r="I76" s="64">
        <v>0.36599999999999999</v>
      </c>
      <c r="J76" s="64">
        <v>0</v>
      </c>
      <c r="K76" s="64">
        <v>3.1539999999999999</v>
      </c>
      <c r="L76" s="64">
        <v>0.247</v>
      </c>
      <c r="M76" s="64">
        <v>0</v>
      </c>
      <c r="N76" s="64">
        <v>0</v>
      </c>
      <c r="O76" s="64">
        <v>37.445999999999998</v>
      </c>
      <c r="Q76" s="5"/>
      <c r="R76" s="5"/>
      <c r="S76" s="5"/>
      <c r="T76" s="5"/>
      <c r="U76" s="5"/>
      <c r="V76" s="5"/>
      <c r="W76" s="5"/>
      <c r="X76" s="5"/>
      <c r="Y76" s="5"/>
      <c r="Z76" s="5"/>
      <c r="AA76" s="5"/>
    </row>
    <row r="77" spans="2:27" x14ac:dyDescent="0.3">
      <c r="B77" s="38">
        <v>46027</v>
      </c>
      <c r="C77" s="61"/>
      <c r="D77" s="59">
        <v>0.22916666666666666</v>
      </c>
      <c r="E77" s="65">
        <v>17.756</v>
      </c>
      <c r="F77" s="65">
        <v>0</v>
      </c>
      <c r="G77" s="65">
        <v>4.2409999999999997</v>
      </c>
      <c r="H77" s="65">
        <v>12.481999999999999</v>
      </c>
      <c r="I77" s="65">
        <v>0.38500000000000001</v>
      </c>
      <c r="J77" s="65">
        <v>0</v>
      </c>
      <c r="K77" s="65">
        <v>3.18</v>
      </c>
      <c r="L77" s="65">
        <v>0.19400000000000001</v>
      </c>
      <c r="M77" s="65">
        <v>0</v>
      </c>
      <c r="N77" s="65">
        <v>0</v>
      </c>
      <c r="O77" s="65">
        <v>38.238</v>
      </c>
      <c r="Q77" s="5"/>
      <c r="R77" s="5"/>
      <c r="S77" s="5"/>
      <c r="T77" s="5"/>
      <c r="U77" s="5"/>
      <c r="V77" s="5"/>
      <c r="W77" s="5"/>
      <c r="X77" s="5"/>
      <c r="Y77" s="5"/>
      <c r="Z77" s="5"/>
      <c r="AA77" s="5"/>
    </row>
    <row r="78" spans="2:27" x14ac:dyDescent="0.3">
      <c r="B78" s="37">
        <v>46027</v>
      </c>
      <c r="C78" s="60"/>
      <c r="D78" s="58">
        <v>0.25</v>
      </c>
      <c r="E78" s="64">
        <v>18.747</v>
      </c>
      <c r="F78" s="64">
        <v>0</v>
      </c>
      <c r="G78" s="64">
        <v>4.2389999999999999</v>
      </c>
      <c r="H78" s="64">
        <v>12.388</v>
      </c>
      <c r="I78" s="64">
        <v>0.45800000000000002</v>
      </c>
      <c r="J78" s="64">
        <v>0</v>
      </c>
      <c r="K78" s="64">
        <v>3.0950000000000002</v>
      </c>
      <c r="L78" s="64">
        <v>0.28899999999999998</v>
      </c>
      <c r="M78" s="64">
        <v>0</v>
      </c>
      <c r="N78" s="64">
        <v>0</v>
      </c>
      <c r="O78" s="64">
        <v>39.216000000000001</v>
      </c>
      <c r="Q78" s="5"/>
      <c r="R78" s="5"/>
      <c r="S78" s="5"/>
      <c r="T78" s="5"/>
      <c r="U78" s="5"/>
      <c r="V78" s="5"/>
      <c r="W78" s="5"/>
      <c r="X78" s="5"/>
      <c r="Y78" s="5"/>
      <c r="Z78" s="5"/>
      <c r="AA78" s="5"/>
    </row>
    <row r="79" spans="2:27" x14ac:dyDescent="0.3">
      <c r="B79" s="38">
        <v>46027</v>
      </c>
      <c r="C79" s="61"/>
      <c r="D79" s="59">
        <v>0.27083333333333331</v>
      </c>
      <c r="E79" s="65">
        <v>21.625</v>
      </c>
      <c r="F79" s="65">
        <v>0</v>
      </c>
      <c r="G79" s="65">
        <v>4.2439999999999998</v>
      </c>
      <c r="H79" s="65">
        <v>12.198</v>
      </c>
      <c r="I79" s="65">
        <v>0.47599999999999998</v>
      </c>
      <c r="J79" s="65">
        <v>0</v>
      </c>
      <c r="K79" s="65">
        <v>3.145</v>
      </c>
      <c r="L79" s="65">
        <v>0.373</v>
      </c>
      <c r="M79" s="65">
        <v>0</v>
      </c>
      <c r="N79" s="65">
        <v>0</v>
      </c>
      <c r="O79" s="65">
        <v>42.061</v>
      </c>
      <c r="Q79" s="5"/>
      <c r="R79" s="5"/>
      <c r="S79" s="5"/>
      <c r="T79" s="5"/>
      <c r="U79" s="5"/>
      <c r="V79" s="5"/>
      <c r="W79" s="5"/>
      <c r="X79" s="5"/>
      <c r="Y79" s="5"/>
      <c r="Z79" s="5"/>
      <c r="AA79" s="5"/>
    </row>
    <row r="80" spans="2:27" x14ac:dyDescent="0.3">
      <c r="B80" s="37">
        <v>46027</v>
      </c>
      <c r="C80" s="60"/>
      <c r="D80" s="58">
        <v>0.29166666666666669</v>
      </c>
      <c r="E80" s="64">
        <v>23.234999999999999</v>
      </c>
      <c r="F80" s="64">
        <v>0</v>
      </c>
      <c r="G80" s="64">
        <v>4.2450000000000001</v>
      </c>
      <c r="H80" s="64">
        <v>11.647</v>
      </c>
      <c r="I80" s="64">
        <v>0.61399999999999999</v>
      </c>
      <c r="J80" s="64">
        <v>0</v>
      </c>
      <c r="K80" s="64">
        <v>3.1840000000000002</v>
      </c>
      <c r="L80" s="64">
        <v>0.50800000000000001</v>
      </c>
      <c r="M80" s="64">
        <v>0</v>
      </c>
      <c r="N80" s="64">
        <v>0</v>
      </c>
      <c r="O80" s="64">
        <v>43.433</v>
      </c>
      <c r="Q80" s="5"/>
      <c r="R80" s="5"/>
      <c r="S80" s="5"/>
      <c r="T80" s="5"/>
      <c r="U80" s="5"/>
      <c r="V80" s="5"/>
      <c r="W80" s="5"/>
      <c r="X80" s="5"/>
      <c r="Y80" s="5"/>
      <c r="Z80" s="5"/>
      <c r="AA80" s="5"/>
    </row>
    <row r="81" spans="2:27" x14ac:dyDescent="0.3">
      <c r="B81" s="38">
        <v>46027</v>
      </c>
      <c r="C81" s="61"/>
      <c r="D81" s="59">
        <v>0.3125</v>
      </c>
      <c r="E81" s="65">
        <v>24.024000000000001</v>
      </c>
      <c r="F81" s="65">
        <v>0</v>
      </c>
      <c r="G81" s="65">
        <v>4.2469999999999999</v>
      </c>
      <c r="H81" s="65">
        <v>10.961</v>
      </c>
      <c r="I81" s="65">
        <v>0.64600000000000002</v>
      </c>
      <c r="J81" s="65">
        <v>0</v>
      </c>
      <c r="K81" s="65">
        <v>3.1920000000000002</v>
      </c>
      <c r="L81" s="65">
        <v>1.0309999999999999</v>
      </c>
      <c r="M81" s="65">
        <v>0</v>
      </c>
      <c r="N81" s="65">
        <v>5.8000000000000003E-2</v>
      </c>
      <c r="O81" s="65">
        <v>44.158999999999999</v>
      </c>
      <c r="Q81" s="5"/>
      <c r="R81" s="5"/>
      <c r="S81" s="5"/>
      <c r="T81" s="5"/>
      <c r="U81" s="5"/>
      <c r="V81" s="5"/>
      <c r="W81" s="5"/>
      <c r="X81" s="5"/>
      <c r="Y81" s="5"/>
      <c r="Z81" s="5"/>
      <c r="AA81" s="5"/>
    </row>
    <row r="82" spans="2:27" x14ac:dyDescent="0.3">
      <c r="B82" s="37">
        <v>46027</v>
      </c>
      <c r="C82" s="60"/>
      <c r="D82" s="58">
        <v>0.33333333333333331</v>
      </c>
      <c r="E82" s="64">
        <v>24.736999999999998</v>
      </c>
      <c r="F82" s="64">
        <v>0</v>
      </c>
      <c r="G82" s="64">
        <v>4.2489999999999997</v>
      </c>
      <c r="H82" s="64">
        <v>11.385999999999999</v>
      </c>
      <c r="I82" s="64">
        <v>0.81499999999999995</v>
      </c>
      <c r="J82" s="64">
        <v>0</v>
      </c>
      <c r="K82" s="64">
        <v>3.2130000000000001</v>
      </c>
      <c r="L82" s="64">
        <v>1.119</v>
      </c>
      <c r="M82" s="64">
        <v>1E-3</v>
      </c>
      <c r="N82" s="64">
        <v>6.2E-2</v>
      </c>
      <c r="O82" s="64">
        <v>45.582000000000001</v>
      </c>
      <c r="Q82" s="5"/>
      <c r="R82" s="5"/>
      <c r="S82" s="5"/>
      <c r="T82" s="5"/>
      <c r="U82" s="5"/>
      <c r="V82" s="5"/>
      <c r="W82" s="5"/>
      <c r="X82" s="5"/>
      <c r="Y82" s="5"/>
      <c r="Z82" s="5"/>
      <c r="AA82" s="5"/>
    </row>
    <row r="83" spans="2:27" x14ac:dyDescent="0.3">
      <c r="B83" s="38">
        <v>46027</v>
      </c>
      <c r="C83" s="61"/>
      <c r="D83" s="59">
        <v>0.35416666666666669</v>
      </c>
      <c r="E83" s="65">
        <v>25.155999999999999</v>
      </c>
      <c r="F83" s="65">
        <v>0</v>
      </c>
      <c r="G83" s="65">
        <v>4.2380000000000004</v>
      </c>
      <c r="H83" s="65">
        <v>11.016999999999999</v>
      </c>
      <c r="I83" s="65">
        <v>0.82</v>
      </c>
      <c r="J83" s="65">
        <v>0</v>
      </c>
      <c r="K83" s="65">
        <v>3.1269999999999998</v>
      </c>
      <c r="L83" s="65">
        <v>1.6819999999999999</v>
      </c>
      <c r="M83" s="65">
        <v>0.248</v>
      </c>
      <c r="N83" s="65">
        <v>8.2000000000000003E-2</v>
      </c>
      <c r="O83" s="65">
        <v>46.37</v>
      </c>
      <c r="Q83" s="5"/>
      <c r="R83" s="5"/>
      <c r="S83" s="5"/>
      <c r="T83" s="5"/>
      <c r="U83" s="5"/>
      <c r="V83" s="5"/>
      <c r="W83" s="5"/>
      <c r="X83" s="5"/>
      <c r="Y83" s="5"/>
      <c r="Z83" s="5"/>
      <c r="AA83" s="5"/>
    </row>
    <row r="84" spans="2:27" x14ac:dyDescent="0.3">
      <c r="B84" s="37">
        <v>46027</v>
      </c>
      <c r="C84" s="60"/>
      <c r="D84" s="58">
        <v>0.375</v>
      </c>
      <c r="E84" s="64">
        <v>26.059000000000001</v>
      </c>
      <c r="F84" s="64">
        <v>0</v>
      </c>
      <c r="G84" s="64">
        <v>4.2409999999999997</v>
      </c>
      <c r="H84" s="64">
        <v>11.302</v>
      </c>
      <c r="I84" s="64">
        <v>0.81299999999999994</v>
      </c>
      <c r="J84" s="64">
        <v>0.214</v>
      </c>
      <c r="K84" s="64">
        <v>3.125</v>
      </c>
      <c r="L84" s="64">
        <v>1.371</v>
      </c>
      <c r="M84" s="64">
        <v>1.1890000000000001</v>
      </c>
      <c r="N84" s="64">
        <v>0.30599999999999999</v>
      </c>
      <c r="O84" s="64">
        <v>48.62</v>
      </c>
      <c r="Q84" s="5"/>
      <c r="R84" s="5"/>
      <c r="S84" s="5"/>
      <c r="T84" s="5"/>
      <c r="U84" s="5"/>
      <c r="V84" s="5"/>
      <c r="W84" s="5"/>
      <c r="X84" s="5"/>
      <c r="Y84" s="5"/>
      <c r="Z84" s="5"/>
      <c r="AA84" s="5"/>
    </row>
    <row r="85" spans="2:27" x14ac:dyDescent="0.3">
      <c r="B85" s="38">
        <v>46027</v>
      </c>
      <c r="C85" s="61"/>
      <c r="D85" s="59">
        <v>0.39583333333333331</v>
      </c>
      <c r="E85" s="65">
        <v>25.895</v>
      </c>
      <c r="F85" s="65">
        <v>0</v>
      </c>
      <c r="G85" s="65">
        <v>4.2350000000000003</v>
      </c>
      <c r="H85" s="65">
        <v>11.353</v>
      </c>
      <c r="I85" s="65">
        <v>0.79400000000000004</v>
      </c>
      <c r="J85" s="65">
        <v>0.24199999999999999</v>
      </c>
      <c r="K85" s="65">
        <v>3.2130000000000001</v>
      </c>
      <c r="L85" s="65">
        <v>1.4339999999999999</v>
      </c>
      <c r="M85" s="65">
        <v>2.67</v>
      </c>
      <c r="N85" s="65">
        <v>0.28799999999999998</v>
      </c>
      <c r="O85" s="65">
        <v>50.124000000000002</v>
      </c>
      <c r="Q85" s="5"/>
      <c r="R85" s="5"/>
      <c r="S85" s="5"/>
      <c r="T85" s="5"/>
      <c r="U85" s="5"/>
      <c r="V85" s="5"/>
      <c r="W85" s="5"/>
      <c r="X85" s="5"/>
      <c r="Y85" s="5"/>
      <c r="Z85" s="5"/>
      <c r="AA85" s="5"/>
    </row>
    <row r="86" spans="2:27" x14ac:dyDescent="0.3">
      <c r="B86" s="37">
        <v>46027</v>
      </c>
      <c r="C86" s="60"/>
      <c r="D86" s="58">
        <v>0.41666666666666669</v>
      </c>
      <c r="E86" s="64">
        <v>26.015999999999998</v>
      </c>
      <c r="F86" s="64">
        <v>0</v>
      </c>
      <c r="G86" s="64">
        <v>4.24</v>
      </c>
      <c r="H86" s="64">
        <v>11.27</v>
      </c>
      <c r="I86" s="64">
        <v>0.58799999999999997</v>
      </c>
      <c r="J86" s="64">
        <v>0.50800000000000001</v>
      </c>
      <c r="K86" s="64">
        <v>3.2429999999999999</v>
      </c>
      <c r="L86" s="64">
        <v>1.3240000000000001</v>
      </c>
      <c r="M86" s="64">
        <v>4.3049999999999997</v>
      </c>
      <c r="N86" s="64">
        <v>0.436</v>
      </c>
      <c r="O86" s="64">
        <v>51.93</v>
      </c>
      <c r="Q86" s="5"/>
      <c r="R86" s="5"/>
      <c r="S86" s="5"/>
      <c r="T86" s="5"/>
      <c r="U86" s="5"/>
      <c r="V86" s="5"/>
      <c r="W86" s="5"/>
      <c r="X86" s="5"/>
      <c r="Y86" s="5"/>
      <c r="Z86" s="5"/>
      <c r="AA86" s="5"/>
    </row>
    <row r="87" spans="2:27" x14ac:dyDescent="0.3">
      <c r="B87" s="38">
        <v>46027</v>
      </c>
      <c r="C87" s="61"/>
      <c r="D87" s="59">
        <v>0.4375</v>
      </c>
      <c r="E87" s="65">
        <v>25.72</v>
      </c>
      <c r="F87" s="65">
        <v>0</v>
      </c>
      <c r="G87" s="65">
        <v>4.2389999999999999</v>
      </c>
      <c r="H87" s="65">
        <v>11.51</v>
      </c>
      <c r="I87" s="65">
        <v>0.60499999999999998</v>
      </c>
      <c r="J87" s="65">
        <v>0.51800000000000002</v>
      </c>
      <c r="K87" s="65">
        <v>3.2559999999999998</v>
      </c>
      <c r="L87" s="65">
        <v>0.78700000000000003</v>
      </c>
      <c r="M87" s="65">
        <v>5.5019999999999998</v>
      </c>
      <c r="N87" s="65">
        <v>0.38600000000000001</v>
      </c>
      <c r="O87" s="65">
        <v>52.523000000000003</v>
      </c>
      <c r="Q87" s="5"/>
      <c r="R87" s="5"/>
      <c r="S87" s="5"/>
      <c r="T87" s="5"/>
      <c r="U87" s="5"/>
      <c r="V87" s="5"/>
      <c r="W87" s="5"/>
      <c r="X87" s="5"/>
      <c r="Y87" s="5"/>
      <c r="Z87" s="5"/>
      <c r="AA87" s="5"/>
    </row>
    <row r="88" spans="2:27" x14ac:dyDescent="0.3">
      <c r="B88" s="37">
        <v>46027</v>
      </c>
      <c r="C88" s="60"/>
      <c r="D88" s="58">
        <v>0.45833333333333331</v>
      </c>
      <c r="E88" s="64">
        <v>25.308</v>
      </c>
      <c r="F88" s="64">
        <v>0</v>
      </c>
      <c r="G88" s="64">
        <v>4.2450000000000001</v>
      </c>
      <c r="H88" s="64">
        <v>11.856999999999999</v>
      </c>
      <c r="I88" s="64">
        <v>0.64600000000000002</v>
      </c>
      <c r="J88" s="64">
        <v>0.76100000000000001</v>
      </c>
      <c r="K88" s="64">
        <v>3.2989999999999999</v>
      </c>
      <c r="L88" s="64">
        <v>0.55500000000000005</v>
      </c>
      <c r="M88" s="64">
        <v>6.4969999999999999</v>
      </c>
      <c r="N88" s="64">
        <v>0.55200000000000005</v>
      </c>
      <c r="O88" s="64">
        <v>53.720999999999997</v>
      </c>
      <c r="Q88" s="5"/>
      <c r="R88" s="5"/>
      <c r="S88" s="5"/>
      <c r="T88" s="5"/>
      <c r="U88" s="5"/>
      <c r="V88" s="5"/>
      <c r="W88" s="5"/>
      <c r="X88" s="5"/>
      <c r="Y88" s="5"/>
      <c r="Z88" s="5"/>
      <c r="AA88" s="5"/>
    </row>
    <row r="89" spans="2:27" x14ac:dyDescent="0.3">
      <c r="B89" s="38">
        <v>46027</v>
      </c>
      <c r="C89" s="61"/>
      <c r="D89" s="59">
        <v>0.47916666666666669</v>
      </c>
      <c r="E89" s="65">
        <v>24.777000000000001</v>
      </c>
      <c r="F89" s="65">
        <v>0</v>
      </c>
      <c r="G89" s="65">
        <v>4.2370000000000001</v>
      </c>
      <c r="H89" s="65">
        <v>11.727</v>
      </c>
      <c r="I89" s="65">
        <v>0.64600000000000002</v>
      </c>
      <c r="J89" s="65">
        <v>0.755</v>
      </c>
      <c r="K89" s="65">
        <v>3.3210000000000002</v>
      </c>
      <c r="L89" s="65">
        <v>0.69299999999999995</v>
      </c>
      <c r="M89" s="65">
        <v>7.1</v>
      </c>
      <c r="N89" s="65">
        <v>0.59</v>
      </c>
      <c r="O89" s="65">
        <v>53.845999999999997</v>
      </c>
      <c r="Q89" s="5"/>
      <c r="R89" s="5"/>
      <c r="S89" s="5"/>
      <c r="T89" s="5"/>
      <c r="U89" s="5"/>
      <c r="V89" s="5"/>
      <c r="W89" s="5"/>
      <c r="X89" s="5"/>
      <c r="Y89" s="5"/>
      <c r="Z89" s="5"/>
      <c r="AA89" s="5"/>
    </row>
    <row r="90" spans="2:27" x14ac:dyDescent="0.3">
      <c r="B90" s="37">
        <v>46027</v>
      </c>
      <c r="C90" s="60"/>
      <c r="D90" s="58">
        <v>0.5</v>
      </c>
      <c r="E90" s="64">
        <v>24.978000000000002</v>
      </c>
      <c r="F90" s="64">
        <v>0</v>
      </c>
      <c r="G90" s="64">
        <v>4.2469999999999999</v>
      </c>
      <c r="H90" s="64">
        <v>11.932</v>
      </c>
      <c r="I90" s="64">
        <v>0.64600000000000002</v>
      </c>
      <c r="J90" s="64">
        <v>0.25600000000000001</v>
      </c>
      <c r="K90" s="64">
        <v>3.3260000000000001</v>
      </c>
      <c r="L90" s="64">
        <v>0.82699999999999996</v>
      </c>
      <c r="M90" s="64">
        <v>7.3369999999999997</v>
      </c>
      <c r="N90" s="64">
        <v>0.58799999999999997</v>
      </c>
      <c r="O90" s="64">
        <v>54.137</v>
      </c>
      <c r="Q90" s="5"/>
      <c r="R90" s="5"/>
      <c r="S90" s="5"/>
      <c r="T90" s="5"/>
      <c r="U90" s="5"/>
      <c r="V90" s="5"/>
      <c r="W90" s="5"/>
      <c r="X90" s="5"/>
      <c r="Y90" s="5"/>
      <c r="Z90" s="5"/>
      <c r="AA90" s="5"/>
    </row>
    <row r="91" spans="2:27" x14ac:dyDescent="0.3">
      <c r="B91" s="38">
        <v>46027</v>
      </c>
      <c r="C91" s="61"/>
      <c r="D91" s="59">
        <v>0.52083333333333337</v>
      </c>
      <c r="E91" s="65">
        <v>24.734999999999999</v>
      </c>
      <c r="F91" s="65">
        <v>0</v>
      </c>
      <c r="G91" s="65">
        <v>4.2439999999999998</v>
      </c>
      <c r="H91" s="65">
        <v>11.925000000000001</v>
      </c>
      <c r="I91" s="65">
        <v>0.64600000000000002</v>
      </c>
      <c r="J91" s="65">
        <v>0.26200000000000001</v>
      </c>
      <c r="K91" s="65">
        <v>3.34</v>
      </c>
      <c r="L91" s="65">
        <v>0.80300000000000005</v>
      </c>
      <c r="M91" s="65">
        <v>7.1790000000000003</v>
      </c>
      <c r="N91" s="65">
        <v>0.59</v>
      </c>
      <c r="O91" s="65">
        <v>53.723999999999997</v>
      </c>
      <c r="Q91" s="5"/>
      <c r="R91" s="5"/>
      <c r="S91" s="5"/>
      <c r="T91" s="5"/>
      <c r="U91" s="5"/>
      <c r="V91" s="5"/>
      <c r="W91" s="5"/>
      <c r="X91" s="5"/>
      <c r="Y91" s="5"/>
      <c r="Z91" s="5"/>
      <c r="AA91" s="5"/>
    </row>
    <row r="92" spans="2:27" x14ac:dyDescent="0.3">
      <c r="B92" s="37">
        <v>46027</v>
      </c>
      <c r="C92" s="60"/>
      <c r="D92" s="58">
        <v>0.54166666666666663</v>
      </c>
      <c r="E92" s="64">
        <v>24.617000000000001</v>
      </c>
      <c r="F92" s="64">
        <v>0</v>
      </c>
      <c r="G92" s="64">
        <v>4.2460000000000004</v>
      </c>
      <c r="H92" s="64">
        <v>11.989000000000001</v>
      </c>
      <c r="I92" s="64">
        <v>0.64600000000000002</v>
      </c>
      <c r="J92" s="64">
        <v>0.87</v>
      </c>
      <c r="K92" s="64">
        <v>3.339</v>
      </c>
      <c r="L92" s="64">
        <v>0.65300000000000002</v>
      </c>
      <c r="M92" s="64">
        <v>6.69</v>
      </c>
      <c r="N92" s="64">
        <v>0.44400000000000001</v>
      </c>
      <c r="O92" s="64">
        <v>53.494</v>
      </c>
      <c r="Q92" s="5"/>
      <c r="R92" s="5"/>
      <c r="S92" s="5"/>
      <c r="T92" s="5"/>
      <c r="U92" s="5"/>
      <c r="V92" s="5"/>
      <c r="W92" s="5"/>
      <c r="X92" s="5"/>
      <c r="Y92" s="5"/>
      <c r="Z92" s="5"/>
      <c r="AA92" s="5"/>
    </row>
    <row r="93" spans="2:27" x14ac:dyDescent="0.3">
      <c r="B93" s="38">
        <v>46027</v>
      </c>
      <c r="C93" s="61"/>
      <c r="D93" s="59">
        <v>0.5625</v>
      </c>
      <c r="E93" s="65">
        <v>24.526</v>
      </c>
      <c r="F93" s="65">
        <v>0</v>
      </c>
      <c r="G93" s="65">
        <v>4.2460000000000004</v>
      </c>
      <c r="H93" s="65">
        <v>11.925000000000001</v>
      </c>
      <c r="I93" s="65">
        <v>0.66500000000000004</v>
      </c>
      <c r="J93" s="65">
        <v>0.94</v>
      </c>
      <c r="K93" s="65">
        <v>3.3439999999999999</v>
      </c>
      <c r="L93" s="65">
        <v>0.66400000000000003</v>
      </c>
      <c r="M93" s="65">
        <v>5.9260000000000002</v>
      </c>
      <c r="N93" s="65">
        <v>0.28999999999999998</v>
      </c>
      <c r="O93" s="65">
        <v>52.526000000000003</v>
      </c>
      <c r="Q93" s="5"/>
      <c r="R93" s="5"/>
      <c r="S93" s="5"/>
      <c r="T93" s="5"/>
      <c r="U93" s="5"/>
      <c r="V93" s="5"/>
      <c r="W93" s="5"/>
      <c r="X93" s="5"/>
      <c r="Y93" s="5"/>
      <c r="Z93" s="5"/>
      <c r="AA93" s="5"/>
    </row>
    <row r="94" spans="2:27" x14ac:dyDescent="0.3">
      <c r="B94" s="37">
        <v>46027</v>
      </c>
      <c r="C94" s="60"/>
      <c r="D94" s="58">
        <v>0.58333333333333337</v>
      </c>
      <c r="E94" s="64">
        <v>24.98</v>
      </c>
      <c r="F94" s="64">
        <v>0</v>
      </c>
      <c r="G94" s="64">
        <v>4.2489999999999997</v>
      </c>
      <c r="H94" s="64">
        <v>11.547000000000001</v>
      </c>
      <c r="I94" s="64">
        <v>0.80600000000000005</v>
      </c>
      <c r="J94" s="64">
        <v>0.51400000000000001</v>
      </c>
      <c r="K94" s="64">
        <v>3.3380000000000001</v>
      </c>
      <c r="L94" s="64">
        <v>0.873</v>
      </c>
      <c r="M94" s="64">
        <v>4.7469999999999999</v>
      </c>
      <c r="N94" s="64">
        <v>0.28999999999999998</v>
      </c>
      <c r="O94" s="64">
        <v>51.344000000000001</v>
      </c>
      <c r="Q94" s="5"/>
      <c r="R94" s="5"/>
      <c r="S94" s="5"/>
      <c r="T94" s="5"/>
      <c r="U94" s="5"/>
      <c r="V94" s="5"/>
      <c r="W94" s="5"/>
      <c r="X94" s="5"/>
      <c r="Y94" s="5"/>
      <c r="Z94" s="5"/>
      <c r="AA94" s="5"/>
    </row>
    <row r="95" spans="2:27" x14ac:dyDescent="0.3">
      <c r="B95" s="38">
        <v>46027</v>
      </c>
      <c r="C95" s="61"/>
      <c r="D95" s="59">
        <v>0.60416666666666663</v>
      </c>
      <c r="E95" s="65">
        <v>25.838000000000001</v>
      </c>
      <c r="F95" s="65">
        <v>0</v>
      </c>
      <c r="G95" s="65">
        <v>4.2510000000000003</v>
      </c>
      <c r="H95" s="65">
        <v>11.125</v>
      </c>
      <c r="I95" s="65">
        <v>0.82099999999999995</v>
      </c>
      <c r="J95" s="65">
        <v>0.51400000000000001</v>
      </c>
      <c r="K95" s="65">
        <v>3.335</v>
      </c>
      <c r="L95" s="65">
        <v>0.77900000000000003</v>
      </c>
      <c r="M95" s="65">
        <v>3.1680000000000001</v>
      </c>
      <c r="N95" s="65">
        <v>0.28999999999999998</v>
      </c>
      <c r="O95" s="65">
        <v>50.121000000000002</v>
      </c>
      <c r="Q95" s="5"/>
      <c r="R95" s="5"/>
      <c r="S95" s="5"/>
      <c r="T95" s="5"/>
      <c r="U95" s="5"/>
      <c r="V95" s="5"/>
      <c r="W95" s="5"/>
      <c r="X95" s="5"/>
      <c r="Y95" s="5"/>
      <c r="Z95" s="5"/>
      <c r="AA95" s="5"/>
    </row>
    <row r="96" spans="2:27" x14ac:dyDescent="0.3">
      <c r="B96" s="37">
        <v>46027</v>
      </c>
      <c r="C96" s="60"/>
      <c r="D96" s="58">
        <v>0.625</v>
      </c>
      <c r="E96" s="64">
        <v>25.789000000000001</v>
      </c>
      <c r="F96" s="64">
        <v>0</v>
      </c>
      <c r="G96" s="64">
        <v>4.2610000000000001</v>
      </c>
      <c r="H96" s="64">
        <v>11.218</v>
      </c>
      <c r="I96" s="64">
        <v>0.96199999999999997</v>
      </c>
      <c r="J96" s="64">
        <v>0.53400000000000003</v>
      </c>
      <c r="K96" s="64">
        <v>3.3460000000000001</v>
      </c>
      <c r="L96" s="64">
        <v>0.79200000000000004</v>
      </c>
      <c r="M96" s="64">
        <v>1.351</v>
      </c>
      <c r="N96" s="64">
        <v>0.41599999999999998</v>
      </c>
      <c r="O96" s="64">
        <v>48.668999999999997</v>
      </c>
      <c r="Q96" s="5"/>
      <c r="R96" s="5"/>
      <c r="S96" s="5"/>
      <c r="T96" s="5"/>
      <c r="U96" s="5"/>
      <c r="V96" s="5"/>
      <c r="W96" s="5"/>
      <c r="X96" s="5"/>
      <c r="Y96" s="5"/>
      <c r="Z96" s="5"/>
      <c r="AA96" s="5"/>
    </row>
    <row r="97" spans="2:27" x14ac:dyDescent="0.3">
      <c r="B97" s="38">
        <v>46027</v>
      </c>
      <c r="C97" s="61"/>
      <c r="D97" s="59">
        <v>0.64583333333333337</v>
      </c>
      <c r="E97" s="65">
        <v>25.312999999999999</v>
      </c>
      <c r="F97" s="65">
        <v>0</v>
      </c>
      <c r="G97" s="65">
        <v>4.2990000000000004</v>
      </c>
      <c r="H97" s="65">
        <v>11.28</v>
      </c>
      <c r="I97" s="65">
        <v>0.96799999999999997</v>
      </c>
      <c r="J97" s="65">
        <v>0.64400000000000002</v>
      </c>
      <c r="K97" s="65">
        <v>3.3490000000000002</v>
      </c>
      <c r="L97" s="65">
        <v>1.421</v>
      </c>
      <c r="M97" s="65">
        <v>0.21099999999999999</v>
      </c>
      <c r="N97" s="65">
        <v>0.95799999999999996</v>
      </c>
      <c r="O97" s="65">
        <v>48.442999999999998</v>
      </c>
      <c r="Q97" s="5"/>
      <c r="R97" s="5"/>
      <c r="S97" s="5"/>
      <c r="T97" s="5"/>
      <c r="U97" s="5"/>
      <c r="V97" s="5"/>
      <c r="W97" s="5"/>
      <c r="X97" s="5"/>
      <c r="Y97" s="5"/>
      <c r="Z97" s="5"/>
      <c r="AA97" s="5"/>
    </row>
    <row r="98" spans="2:27" x14ac:dyDescent="0.3">
      <c r="B98" s="37">
        <v>46027</v>
      </c>
      <c r="C98" s="60"/>
      <c r="D98" s="58">
        <v>0.66666666666666663</v>
      </c>
      <c r="E98" s="64">
        <v>25.053999999999998</v>
      </c>
      <c r="F98" s="64">
        <v>0</v>
      </c>
      <c r="G98" s="64">
        <v>4.34</v>
      </c>
      <c r="H98" s="64">
        <v>10.757</v>
      </c>
      <c r="I98" s="64">
        <v>1.0529999999999999</v>
      </c>
      <c r="J98" s="64">
        <v>1.3</v>
      </c>
      <c r="K98" s="64">
        <v>3.355</v>
      </c>
      <c r="L98" s="64">
        <v>1.879</v>
      </c>
      <c r="M98" s="64">
        <v>0</v>
      </c>
      <c r="N98" s="64">
        <v>1.1739999999999999</v>
      </c>
      <c r="O98" s="64">
        <v>48.911999999999999</v>
      </c>
      <c r="Q98" s="5"/>
      <c r="R98" s="5"/>
      <c r="S98" s="5"/>
      <c r="T98" s="5"/>
      <c r="U98" s="5"/>
      <c r="V98" s="5"/>
      <c r="W98" s="5"/>
      <c r="X98" s="5"/>
      <c r="Y98" s="5"/>
      <c r="Z98" s="5"/>
      <c r="AA98" s="5"/>
    </row>
    <row r="99" spans="2:27" x14ac:dyDescent="0.3">
      <c r="B99" s="38">
        <v>46027</v>
      </c>
      <c r="C99" s="61"/>
      <c r="D99" s="59">
        <v>0.6875</v>
      </c>
      <c r="E99" s="65">
        <v>25.148</v>
      </c>
      <c r="F99" s="65">
        <v>0</v>
      </c>
      <c r="G99" s="65">
        <v>4.3609999999999998</v>
      </c>
      <c r="H99" s="65">
        <v>11.401</v>
      </c>
      <c r="I99" s="65">
        <v>1.0669999999999999</v>
      </c>
      <c r="J99" s="65">
        <v>1.3859999999999999</v>
      </c>
      <c r="K99" s="65">
        <v>3.359</v>
      </c>
      <c r="L99" s="65">
        <v>2.5249999999999999</v>
      </c>
      <c r="M99" s="65">
        <v>0</v>
      </c>
      <c r="N99" s="65">
        <v>1.228</v>
      </c>
      <c r="O99" s="65">
        <v>50.475000000000001</v>
      </c>
      <c r="Q99" s="5"/>
      <c r="R99" s="5"/>
      <c r="S99" s="5"/>
      <c r="T99" s="5"/>
      <c r="U99" s="5"/>
      <c r="V99" s="5"/>
      <c r="W99" s="5"/>
      <c r="X99" s="5"/>
      <c r="Y99" s="5"/>
      <c r="Z99" s="5"/>
      <c r="AA99" s="5"/>
    </row>
    <row r="100" spans="2:27" x14ac:dyDescent="0.3">
      <c r="B100" s="37">
        <v>46027</v>
      </c>
      <c r="C100" s="60"/>
      <c r="D100" s="58">
        <v>0.70833333333333337</v>
      </c>
      <c r="E100" s="64">
        <v>25.169</v>
      </c>
      <c r="F100" s="64">
        <v>0</v>
      </c>
      <c r="G100" s="64">
        <v>4.3639999999999999</v>
      </c>
      <c r="H100" s="64">
        <v>11.173999999999999</v>
      </c>
      <c r="I100" s="64">
        <v>1.0669999999999999</v>
      </c>
      <c r="J100" s="64">
        <v>2.1459999999999999</v>
      </c>
      <c r="K100" s="64">
        <v>3.3570000000000002</v>
      </c>
      <c r="L100" s="64">
        <v>2.8719999999999999</v>
      </c>
      <c r="M100" s="64">
        <v>0</v>
      </c>
      <c r="N100" s="64">
        <v>1.4019999999999999</v>
      </c>
      <c r="O100" s="64">
        <v>51.551000000000002</v>
      </c>
      <c r="Q100" s="5"/>
      <c r="R100" s="5"/>
      <c r="S100" s="5"/>
      <c r="T100" s="5"/>
      <c r="U100" s="5"/>
      <c r="V100" s="5"/>
      <c r="W100" s="5"/>
      <c r="X100" s="5"/>
      <c r="Y100" s="5"/>
      <c r="Z100" s="5"/>
      <c r="AA100" s="5"/>
    </row>
    <row r="101" spans="2:27" x14ac:dyDescent="0.3">
      <c r="B101" s="38">
        <v>46027</v>
      </c>
      <c r="C101" s="61"/>
      <c r="D101" s="59">
        <v>0.72916666666666663</v>
      </c>
      <c r="E101" s="65">
        <v>25.242000000000001</v>
      </c>
      <c r="F101" s="65">
        <v>0</v>
      </c>
      <c r="G101" s="65">
        <v>4.3639999999999999</v>
      </c>
      <c r="H101" s="65">
        <v>10.641</v>
      </c>
      <c r="I101" s="65">
        <v>1.0620000000000001</v>
      </c>
      <c r="J101" s="65">
        <v>2.1619999999999999</v>
      </c>
      <c r="K101" s="65">
        <v>3.3570000000000002</v>
      </c>
      <c r="L101" s="65">
        <v>3.008</v>
      </c>
      <c r="M101" s="65">
        <v>0</v>
      </c>
      <c r="N101" s="65">
        <v>1.65</v>
      </c>
      <c r="O101" s="65">
        <v>51.485999999999997</v>
      </c>
      <c r="Q101" s="5"/>
      <c r="R101" s="5"/>
      <c r="S101" s="5"/>
      <c r="T101" s="5"/>
      <c r="U101" s="5"/>
      <c r="V101" s="5"/>
      <c r="W101" s="5"/>
      <c r="X101" s="5"/>
      <c r="Y101" s="5"/>
      <c r="Z101" s="5"/>
      <c r="AA101" s="5"/>
    </row>
    <row r="102" spans="2:27" x14ac:dyDescent="0.3">
      <c r="B102" s="37">
        <v>46027</v>
      </c>
      <c r="C102" s="60"/>
      <c r="D102" s="58">
        <v>0.75</v>
      </c>
      <c r="E102" s="64">
        <v>25.295999999999999</v>
      </c>
      <c r="F102" s="64">
        <v>0</v>
      </c>
      <c r="G102" s="64">
        <v>4.359</v>
      </c>
      <c r="H102" s="64">
        <v>10.016999999999999</v>
      </c>
      <c r="I102" s="64">
        <v>1.054</v>
      </c>
      <c r="J102" s="64">
        <v>2.0920000000000001</v>
      </c>
      <c r="K102" s="64">
        <v>3.3540000000000001</v>
      </c>
      <c r="L102" s="64">
        <v>3.3879999999999999</v>
      </c>
      <c r="M102" s="64">
        <v>0</v>
      </c>
      <c r="N102" s="64">
        <v>1.6479999999999999</v>
      </c>
      <c r="O102" s="64">
        <v>51.207999999999998</v>
      </c>
      <c r="Q102" s="5"/>
      <c r="R102" s="5"/>
      <c r="S102" s="5"/>
      <c r="T102" s="5"/>
      <c r="U102" s="5"/>
      <c r="V102" s="5"/>
      <c r="W102" s="5"/>
      <c r="X102" s="5"/>
      <c r="Y102" s="5"/>
      <c r="Z102" s="5"/>
      <c r="AA102" s="5"/>
    </row>
    <row r="103" spans="2:27" x14ac:dyDescent="0.3">
      <c r="B103" s="38">
        <v>46027</v>
      </c>
      <c r="C103" s="61"/>
      <c r="D103" s="59">
        <v>0.77083333333333337</v>
      </c>
      <c r="E103" s="65">
        <v>25.731000000000002</v>
      </c>
      <c r="F103" s="65">
        <v>0</v>
      </c>
      <c r="G103" s="65">
        <v>4.3689999999999998</v>
      </c>
      <c r="H103" s="65">
        <v>9.7590000000000003</v>
      </c>
      <c r="I103" s="65">
        <v>1.0620000000000001</v>
      </c>
      <c r="J103" s="65">
        <v>2.008</v>
      </c>
      <c r="K103" s="65">
        <v>3.3559999999999999</v>
      </c>
      <c r="L103" s="65">
        <v>3.1019999999999999</v>
      </c>
      <c r="M103" s="65">
        <v>0</v>
      </c>
      <c r="N103" s="65">
        <v>1.3779999999999999</v>
      </c>
      <c r="O103" s="65">
        <v>50.765000000000001</v>
      </c>
      <c r="Q103" s="5"/>
      <c r="R103" s="5"/>
      <c r="S103" s="5"/>
      <c r="T103" s="5"/>
      <c r="U103" s="5"/>
      <c r="V103" s="5"/>
      <c r="W103" s="5"/>
      <c r="X103" s="5"/>
      <c r="Y103" s="5"/>
      <c r="Z103" s="5"/>
      <c r="AA103" s="5"/>
    </row>
    <row r="104" spans="2:27" x14ac:dyDescent="0.3">
      <c r="B104" s="37">
        <v>46027</v>
      </c>
      <c r="C104" s="60"/>
      <c r="D104" s="58">
        <v>0.79166666666666663</v>
      </c>
      <c r="E104" s="64">
        <v>25.867000000000001</v>
      </c>
      <c r="F104" s="64">
        <v>0</v>
      </c>
      <c r="G104" s="64">
        <v>4.3710000000000004</v>
      </c>
      <c r="H104" s="64">
        <v>9.5660000000000007</v>
      </c>
      <c r="I104" s="64">
        <v>1.048</v>
      </c>
      <c r="J104" s="64">
        <v>1.6619999999999999</v>
      </c>
      <c r="K104" s="64">
        <v>3.36</v>
      </c>
      <c r="L104" s="64">
        <v>2.496</v>
      </c>
      <c r="M104" s="64">
        <v>0</v>
      </c>
      <c r="N104" s="64">
        <v>1.4139999999999999</v>
      </c>
      <c r="O104" s="64">
        <v>49.783999999999999</v>
      </c>
      <c r="Q104" s="5"/>
      <c r="R104" s="5"/>
      <c r="S104" s="5"/>
      <c r="T104" s="5"/>
      <c r="U104" s="5"/>
      <c r="V104" s="5"/>
      <c r="W104" s="5"/>
      <c r="X104" s="5"/>
      <c r="Y104" s="5"/>
      <c r="Z104" s="5"/>
      <c r="AA104" s="5"/>
    </row>
    <row r="105" spans="2:27" x14ac:dyDescent="0.3">
      <c r="B105" s="38">
        <v>46027</v>
      </c>
      <c r="C105" s="61"/>
      <c r="D105" s="59">
        <v>0.8125</v>
      </c>
      <c r="E105" s="65">
        <v>25.510999999999999</v>
      </c>
      <c r="F105" s="65">
        <v>0</v>
      </c>
      <c r="G105" s="65">
        <v>4.3739999999999997</v>
      </c>
      <c r="H105" s="65">
        <v>9.33</v>
      </c>
      <c r="I105" s="65">
        <v>1.0289999999999999</v>
      </c>
      <c r="J105" s="65">
        <v>1.6319999999999999</v>
      </c>
      <c r="K105" s="65">
        <v>3.359</v>
      </c>
      <c r="L105" s="65">
        <v>2.0569999999999999</v>
      </c>
      <c r="M105" s="65">
        <v>0</v>
      </c>
      <c r="N105" s="65">
        <v>0.96399999999999997</v>
      </c>
      <c r="O105" s="65">
        <v>48.256</v>
      </c>
      <c r="Q105" s="5"/>
      <c r="R105" s="5"/>
      <c r="S105" s="5"/>
      <c r="T105" s="5"/>
      <c r="U105" s="5"/>
      <c r="V105" s="5"/>
      <c r="W105" s="5"/>
      <c r="X105" s="5"/>
      <c r="Y105" s="5"/>
      <c r="Z105" s="5"/>
      <c r="AA105" s="5"/>
    </row>
    <row r="106" spans="2:27" x14ac:dyDescent="0.3">
      <c r="B106" s="37">
        <v>46027</v>
      </c>
      <c r="C106" s="60"/>
      <c r="D106" s="58">
        <v>0.83333333333333337</v>
      </c>
      <c r="E106" s="64">
        <v>23.879000000000001</v>
      </c>
      <c r="F106" s="64">
        <v>0</v>
      </c>
      <c r="G106" s="64">
        <v>4.3680000000000003</v>
      </c>
      <c r="H106" s="64">
        <v>9.5129999999999999</v>
      </c>
      <c r="I106" s="64">
        <v>0.90800000000000003</v>
      </c>
      <c r="J106" s="64">
        <v>2.464</v>
      </c>
      <c r="K106" s="64">
        <v>3.359</v>
      </c>
      <c r="L106" s="64">
        <v>1.0649999999999999</v>
      </c>
      <c r="M106" s="64">
        <v>0</v>
      </c>
      <c r="N106" s="64">
        <v>0.70199999999999996</v>
      </c>
      <c r="O106" s="64">
        <v>46.258000000000003</v>
      </c>
      <c r="Q106" s="5"/>
      <c r="R106" s="5"/>
      <c r="S106" s="5"/>
      <c r="T106" s="5"/>
      <c r="U106" s="5"/>
      <c r="V106" s="5"/>
      <c r="W106" s="5"/>
      <c r="X106" s="5"/>
      <c r="Y106" s="5"/>
      <c r="Z106" s="5"/>
      <c r="AA106" s="5"/>
    </row>
    <row r="107" spans="2:27" x14ac:dyDescent="0.3">
      <c r="B107" s="38">
        <v>46027</v>
      </c>
      <c r="C107" s="61"/>
      <c r="D107" s="59">
        <v>0.85416666666666663</v>
      </c>
      <c r="E107" s="65">
        <v>23.291</v>
      </c>
      <c r="F107" s="65">
        <v>0</v>
      </c>
      <c r="G107" s="65">
        <v>4.3689999999999998</v>
      </c>
      <c r="H107" s="65">
        <v>9.4849999999999994</v>
      </c>
      <c r="I107" s="65">
        <v>0.84199999999999997</v>
      </c>
      <c r="J107" s="65">
        <v>2.5059999999999998</v>
      </c>
      <c r="K107" s="65">
        <v>3.359</v>
      </c>
      <c r="L107" s="65">
        <v>0.95799999999999996</v>
      </c>
      <c r="M107" s="65">
        <v>0</v>
      </c>
      <c r="N107" s="65">
        <v>0.41199999999999998</v>
      </c>
      <c r="O107" s="65">
        <v>45.222000000000001</v>
      </c>
      <c r="Q107" s="5"/>
      <c r="R107" s="5"/>
      <c r="S107" s="5"/>
      <c r="T107" s="5"/>
      <c r="U107" s="5"/>
      <c r="V107" s="5"/>
      <c r="W107" s="5"/>
      <c r="X107" s="5"/>
      <c r="Y107" s="5"/>
      <c r="Z107" s="5"/>
      <c r="AA107" s="5"/>
    </row>
    <row r="108" spans="2:27" x14ac:dyDescent="0.3">
      <c r="B108" s="37">
        <v>46027</v>
      </c>
      <c r="C108" s="60"/>
      <c r="D108" s="58">
        <v>0.875</v>
      </c>
      <c r="E108" s="64">
        <v>22.297999999999998</v>
      </c>
      <c r="F108" s="64">
        <v>0</v>
      </c>
      <c r="G108" s="64">
        <v>4.3639999999999999</v>
      </c>
      <c r="H108" s="64">
        <v>9.4459999999999997</v>
      </c>
      <c r="I108" s="64">
        <v>0.91200000000000003</v>
      </c>
      <c r="J108" s="64">
        <v>2.0640000000000001</v>
      </c>
      <c r="K108" s="64">
        <v>3.3580000000000001</v>
      </c>
      <c r="L108" s="64">
        <v>1.097</v>
      </c>
      <c r="M108" s="64">
        <v>0</v>
      </c>
      <c r="N108" s="64">
        <v>0.498</v>
      </c>
      <c r="O108" s="64">
        <v>44.036999999999999</v>
      </c>
      <c r="Q108" s="5"/>
      <c r="R108" s="5"/>
      <c r="S108" s="5"/>
      <c r="T108" s="5"/>
      <c r="U108" s="5"/>
      <c r="V108" s="5"/>
      <c r="W108" s="5"/>
      <c r="X108" s="5"/>
      <c r="Y108" s="5"/>
      <c r="Z108" s="5"/>
      <c r="AA108" s="5"/>
    </row>
    <row r="109" spans="2:27" x14ac:dyDescent="0.3">
      <c r="B109" s="38">
        <v>46027</v>
      </c>
      <c r="C109" s="61"/>
      <c r="D109" s="59">
        <v>0.89583333333333337</v>
      </c>
      <c r="E109" s="65">
        <v>22.065999999999999</v>
      </c>
      <c r="F109" s="65">
        <v>0</v>
      </c>
      <c r="G109" s="65">
        <v>4.3730000000000002</v>
      </c>
      <c r="H109" s="65">
        <v>8.6010000000000009</v>
      </c>
      <c r="I109" s="65">
        <v>0.90900000000000003</v>
      </c>
      <c r="J109" s="65">
        <v>1.85</v>
      </c>
      <c r="K109" s="65">
        <v>3.359</v>
      </c>
      <c r="L109" s="65">
        <v>0.59099999999999997</v>
      </c>
      <c r="M109" s="65">
        <v>0</v>
      </c>
      <c r="N109" s="65">
        <v>0.23</v>
      </c>
      <c r="O109" s="65">
        <v>41.978999999999999</v>
      </c>
      <c r="Q109" s="5"/>
      <c r="R109" s="5"/>
      <c r="S109" s="5"/>
      <c r="T109" s="5"/>
      <c r="U109" s="5"/>
      <c r="V109" s="5"/>
      <c r="W109" s="5"/>
      <c r="X109" s="5"/>
      <c r="Y109" s="5"/>
      <c r="Z109" s="5"/>
      <c r="AA109" s="5"/>
    </row>
    <row r="110" spans="2:27" x14ac:dyDescent="0.3">
      <c r="B110" s="37">
        <v>46027</v>
      </c>
      <c r="C110" s="60"/>
      <c r="D110" s="58">
        <v>0.91666666666666663</v>
      </c>
      <c r="E110" s="64">
        <v>22.829000000000001</v>
      </c>
      <c r="F110" s="64">
        <v>0</v>
      </c>
      <c r="G110" s="64">
        <v>4.3719999999999999</v>
      </c>
      <c r="H110" s="64">
        <v>8.1890000000000001</v>
      </c>
      <c r="I110" s="64">
        <v>0.79800000000000004</v>
      </c>
      <c r="J110" s="64">
        <v>7.8E-2</v>
      </c>
      <c r="K110" s="64">
        <v>3.3570000000000002</v>
      </c>
      <c r="L110" s="64">
        <v>1.0129999999999999</v>
      </c>
      <c r="M110" s="64">
        <v>0</v>
      </c>
      <c r="N110" s="64">
        <v>0.39200000000000002</v>
      </c>
      <c r="O110" s="64">
        <v>41.027999999999999</v>
      </c>
      <c r="Q110" s="5"/>
      <c r="R110" s="5"/>
      <c r="S110" s="5"/>
      <c r="T110" s="5"/>
      <c r="U110" s="5"/>
      <c r="V110" s="5"/>
      <c r="W110" s="5"/>
      <c r="X110" s="5"/>
      <c r="Y110" s="5"/>
      <c r="Z110" s="5"/>
      <c r="AA110" s="5"/>
    </row>
    <row r="111" spans="2:27" x14ac:dyDescent="0.3">
      <c r="B111" s="38">
        <v>46027</v>
      </c>
      <c r="C111" s="61"/>
      <c r="D111" s="59">
        <v>0.9375</v>
      </c>
      <c r="E111" s="65">
        <v>22.609000000000002</v>
      </c>
      <c r="F111" s="65">
        <v>0</v>
      </c>
      <c r="G111" s="65">
        <v>4.3689999999999998</v>
      </c>
      <c r="H111" s="65">
        <v>7.7610000000000001</v>
      </c>
      <c r="I111" s="65">
        <v>0.56699999999999995</v>
      </c>
      <c r="J111" s="65">
        <v>4.5999999999999999E-2</v>
      </c>
      <c r="K111" s="65">
        <v>3.36</v>
      </c>
      <c r="L111" s="65">
        <v>0.97199999999999998</v>
      </c>
      <c r="M111" s="65">
        <v>0</v>
      </c>
      <c r="N111" s="65">
        <v>0.14000000000000001</v>
      </c>
      <c r="O111" s="65">
        <v>39.823999999999998</v>
      </c>
      <c r="Q111" s="5"/>
      <c r="R111" s="5"/>
      <c r="S111" s="5"/>
      <c r="T111" s="5"/>
      <c r="U111" s="5"/>
      <c r="V111" s="5"/>
      <c r="W111" s="5"/>
      <c r="X111" s="5"/>
      <c r="Y111" s="5"/>
      <c r="Z111" s="5"/>
      <c r="AA111" s="5"/>
    </row>
    <row r="112" spans="2:27" x14ac:dyDescent="0.3">
      <c r="B112" s="37">
        <v>46027</v>
      </c>
      <c r="C112" s="60"/>
      <c r="D112" s="58">
        <v>0.95833333333333337</v>
      </c>
      <c r="E112" s="64">
        <v>22.68</v>
      </c>
      <c r="F112" s="64">
        <v>0</v>
      </c>
      <c r="G112" s="64">
        <v>4.3730000000000002</v>
      </c>
      <c r="H112" s="64">
        <v>7.5359999999999996</v>
      </c>
      <c r="I112" s="64">
        <v>0.41599999999999998</v>
      </c>
      <c r="J112" s="64">
        <v>0</v>
      </c>
      <c r="K112" s="64">
        <v>3.3610000000000002</v>
      </c>
      <c r="L112" s="64">
        <v>0.57699999999999996</v>
      </c>
      <c r="M112" s="64">
        <v>0</v>
      </c>
      <c r="N112" s="64">
        <v>0</v>
      </c>
      <c r="O112" s="64">
        <v>38.942999999999998</v>
      </c>
      <c r="Q112" s="5"/>
      <c r="R112" s="5"/>
      <c r="S112" s="5"/>
      <c r="T112" s="5"/>
      <c r="U112" s="5"/>
      <c r="V112" s="5"/>
      <c r="W112" s="5"/>
      <c r="X112" s="5"/>
      <c r="Y112" s="5"/>
      <c r="Z112" s="5"/>
      <c r="AA112" s="5"/>
    </row>
    <row r="113" spans="2:27" x14ac:dyDescent="0.3">
      <c r="B113" s="38">
        <v>46027</v>
      </c>
      <c r="C113" s="61"/>
      <c r="D113" s="59">
        <v>0.97916666666666663</v>
      </c>
      <c r="E113" s="65">
        <v>22.395</v>
      </c>
      <c r="F113" s="65">
        <v>0</v>
      </c>
      <c r="G113" s="65">
        <v>4.3730000000000002</v>
      </c>
      <c r="H113" s="65">
        <v>7.4580000000000002</v>
      </c>
      <c r="I113" s="65">
        <v>0.41499999999999998</v>
      </c>
      <c r="J113" s="65">
        <v>0</v>
      </c>
      <c r="K113" s="65">
        <v>3.3530000000000002</v>
      </c>
      <c r="L113" s="65">
        <v>0.375</v>
      </c>
      <c r="M113" s="65">
        <v>0</v>
      </c>
      <c r="N113" s="65">
        <v>0</v>
      </c>
      <c r="O113" s="65">
        <v>38.369</v>
      </c>
      <c r="Q113" s="5"/>
      <c r="R113" s="5"/>
      <c r="S113" s="5"/>
      <c r="T113" s="5"/>
      <c r="U113" s="5"/>
      <c r="V113" s="5"/>
      <c r="W113" s="5"/>
      <c r="X113" s="5"/>
      <c r="Y113" s="5"/>
      <c r="Z113" s="5"/>
      <c r="AA113" s="5"/>
    </row>
    <row r="114" spans="2:27" x14ac:dyDescent="0.3">
      <c r="B114" s="37">
        <v>46028</v>
      </c>
      <c r="C114" s="60">
        <v>46028</v>
      </c>
      <c r="D114" s="58">
        <v>0</v>
      </c>
      <c r="E114" s="64">
        <v>22.550999999999998</v>
      </c>
      <c r="F114" s="64">
        <v>0</v>
      </c>
      <c r="G114" s="64">
        <v>4.3689999999999998</v>
      </c>
      <c r="H114" s="64">
        <v>7.069</v>
      </c>
      <c r="I114" s="64">
        <v>0.41399999999999998</v>
      </c>
      <c r="J114" s="64">
        <v>3.5999999999999997E-2</v>
      </c>
      <c r="K114" s="64">
        <v>3.3559999999999999</v>
      </c>
      <c r="L114" s="64">
        <v>0.39700000000000002</v>
      </c>
      <c r="M114" s="64">
        <v>0</v>
      </c>
      <c r="N114" s="64">
        <v>0</v>
      </c>
      <c r="O114" s="64">
        <v>38.192</v>
      </c>
      <c r="Q114" s="5"/>
      <c r="R114" s="5"/>
      <c r="S114" s="5"/>
      <c r="T114" s="5"/>
      <c r="U114" s="5"/>
      <c r="V114" s="5"/>
      <c r="W114" s="5"/>
      <c r="X114" s="5"/>
      <c r="Y114" s="5"/>
      <c r="Z114" s="5"/>
      <c r="AA114" s="5"/>
    </row>
    <row r="115" spans="2:27" x14ac:dyDescent="0.3">
      <c r="B115" s="38">
        <v>46028</v>
      </c>
      <c r="C115" s="61"/>
      <c r="D115" s="59">
        <v>2.0833333333333332E-2</v>
      </c>
      <c r="E115" s="65">
        <v>22.855</v>
      </c>
      <c r="F115" s="65">
        <v>0</v>
      </c>
      <c r="G115" s="65">
        <v>4.3760000000000003</v>
      </c>
      <c r="H115" s="65">
        <v>7.0250000000000004</v>
      </c>
      <c r="I115" s="65">
        <v>0.40400000000000003</v>
      </c>
      <c r="J115" s="65">
        <v>3.5999999999999997E-2</v>
      </c>
      <c r="K115" s="65">
        <v>3.3559999999999999</v>
      </c>
      <c r="L115" s="65">
        <v>0.52200000000000002</v>
      </c>
      <c r="M115" s="65">
        <v>0</v>
      </c>
      <c r="N115" s="65">
        <v>0</v>
      </c>
      <c r="O115" s="65">
        <v>38.573999999999998</v>
      </c>
      <c r="Q115" s="5"/>
      <c r="R115" s="5"/>
      <c r="S115" s="5"/>
      <c r="T115" s="5"/>
      <c r="U115" s="5"/>
      <c r="V115" s="5"/>
      <c r="W115" s="5"/>
      <c r="X115" s="5"/>
      <c r="Y115" s="5"/>
      <c r="Z115" s="5"/>
      <c r="AA115" s="5"/>
    </row>
    <row r="116" spans="2:27" x14ac:dyDescent="0.3">
      <c r="B116" s="37">
        <v>46028</v>
      </c>
      <c r="C116" s="60"/>
      <c r="D116" s="58">
        <v>4.1666666666666664E-2</v>
      </c>
      <c r="E116" s="64">
        <v>22.959</v>
      </c>
      <c r="F116" s="64">
        <v>0</v>
      </c>
      <c r="G116" s="64">
        <v>4.3659999999999997</v>
      </c>
      <c r="H116" s="64">
        <v>6.7279999999999998</v>
      </c>
      <c r="I116" s="64">
        <v>0.36199999999999999</v>
      </c>
      <c r="J116" s="64">
        <v>1.4E-2</v>
      </c>
      <c r="K116" s="64">
        <v>3.3530000000000002</v>
      </c>
      <c r="L116" s="64">
        <v>0.88900000000000001</v>
      </c>
      <c r="M116" s="64">
        <v>0</v>
      </c>
      <c r="N116" s="64">
        <v>0</v>
      </c>
      <c r="O116" s="64">
        <v>38.670999999999999</v>
      </c>
      <c r="Q116" s="5"/>
      <c r="R116" s="5"/>
      <c r="S116" s="5"/>
      <c r="T116" s="5"/>
      <c r="U116" s="5"/>
      <c r="V116" s="5"/>
      <c r="W116" s="5"/>
      <c r="X116" s="5"/>
      <c r="Y116" s="5"/>
      <c r="Z116" s="5"/>
      <c r="AA116" s="5"/>
    </row>
    <row r="117" spans="2:27" x14ac:dyDescent="0.3">
      <c r="B117" s="38">
        <v>46028</v>
      </c>
      <c r="C117" s="61"/>
      <c r="D117" s="59">
        <v>6.25E-2</v>
      </c>
      <c r="E117" s="65">
        <v>23.018999999999998</v>
      </c>
      <c r="F117" s="65">
        <v>0</v>
      </c>
      <c r="G117" s="65">
        <v>4.3630000000000004</v>
      </c>
      <c r="H117" s="65">
        <v>5.9160000000000004</v>
      </c>
      <c r="I117" s="65">
        <v>0.36</v>
      </c>
      <c r="J117" s="65">
        <v>0.01</v>
      </c>
      <c r="K117" s="65">
        <v>3.331</v>
      </c>
      <c r="L117" s="65">
        <v>0.63400000000000001</v>
      </c>
      <c r="M117" s="65">
        <v>0</v>
      </c>
      <c r="N117" s="65">
        <v>0</v>
      </c>
      <c r="O117" s="65">
        <v>37.633000000000003</v>
      </c>
      <c r="Q117" s="5"/>
      <c r="R117" s="5"/>
      <c r="S117" s="5"/>
      <c r="T117" s="5"/>
      <c r="U117" s="5"/>
      <c r="V117" s="5"/>
      <c r="W117" s="5"/>
      <c r="X117" s="5"/>
      <c r="Y117" s="5"/>
      <c r="Z117" s="5"/>
      <c r="AA117" s="5"/>
    </row>
    <row r="118" spans="2:27" x14ac:dyDescent="0.3">
      <c r="B118" s="37">
        <v>46028</v>
      </c>
      <c r="C118" s="60"/>
      <c r="D118" s="58">
        <v>8.3333333333333329E-2</v>
      </c>
      <c r="E118" s="64">
        <v>23.181000000000001</v>
      </c>
      <c r="F118" s="64">
        <v>0</v>
      </c>
      <c r="G118" s="64">
        <v>4.3620000000000001</v>
      </c>
      <c r="H118" s="64">
        <v>5.4260000000000002</v>
      </c>
      <c r="I118" s="64">
        <v>0.35799999999999998</v>
      </c>
      <c r="J118" s="64">
        <v>0</v>
      </c>
      <c r="K118" s="64">
        <v>3.335</v>
      </c>
      <c r="L118" s="64">
        <v>0.308</v>
      </c>
      <c r="M118" s="64">
        <v>0</v>
      </c>
      <c r="N118" s="64">
        <v>0</v>
      </c>
      <c r="O118" s="64">
        <v>36.97</v>
      </c>
      <c r="Q118" s="5"/>
      <c r="R118" s="5"/>
      <c r="S118" s="5"/>
      <c r="T118" s="5"/>
      <c r="U118" s="5"/>
      <c r="V118" s="5"/>
      <c r="W118" s="5"/>
      <c r="X118" s="5"/>
      <c r="Y118" s="5"/>
      <c r="Z118" s="5"/>
      <c r="AA118" s="5"/>
    </row>
    <row r="119" spans="2:27" x14ac:dyDescent="0.3">
      <c r="B119" s="38">
        <v>46028</v>
      </c>
      <c r="C119" s="61"/>
      <c r="D119" s="59">
        <v>0.10416666666666667</v>
      </c>
      <c r="E119" s="65">
        <v>23.504000000000001</v>
      </c>
      <c r="F119" s="65">
        <v>0</v>
      </c>
      <c r="G119" s="65">
        <v>4.3600000000000003</v>
      </c>
      <c r="H119" s="65">
        <v>4.9269999999999996</v>
      </c>
      <c r="I119" s="65">
        <v>0.35499999999999998</v>
      </c>
      <c r="J119" s="65">
        <v>0</v>
      </c>
      <c r="K119" s="65">
        <v>3.3540000000000001</v>
      </c>
      <c r="L119" s="65">
        <v>0.3</v>
      </c>
      <c r="M119" s="65">
        <v>0</v>
      </c>
      <c r="N119" s="65">
        <v>0</v>
      </c>
      <c r="O119" s="65">
        <v>36.799999999999997</v>
      </c>
      <c r="Q119" s="5"/>
      <c r="R119" s="5"/>
      <c r="S119" s="5"/>
      <c r="T119" s="5"/>
      <c r="U119" s="5"/>
      <c r="V119" s="5"/>
      <c r="W119" s="5"/>
      <c r="X119" s="5"/>
      <c r="Y119" s="5"/>
      <c r="Z119" s="5"/>
      <c r="AA119" s="5"/>
    </row>
    <row r="120" spans="2:27" x14ac:dyDescent="0.3">
      <c r="B120" s="37">
        <v>46028</v>
      </c>
      <c r="C120" s="60"/>
      <c r="D120" s="58">
        <v>0.125</v>
      </c>
      <c r="E120" s="64">
        <v>23.684000000000001</v>
      </c>
      <c r="F120" s="64">
        <v>0</v>
      </c>
      <c r="G120" s="64">
        <v>4.3600000000000003</v>
      </c>
      <c r="H120" s="64">
        <v>4.431</v>
      </c>
      <c r="I120" s="64">
        <v>0.35299999999999998</v>
      </c>
      <c r="J120" s="64">
        <v>0</v>
      </c>
      <c r="K120" s="64">
        <v>3.35</v>
      </c>
      <c r="L120" s="64">
        <v>0.54800000000000004</v>
      </c>
      <c r="M120" s="64">
        <v>0</v>
      </c>
      <c r="N120" s="64">
        <v>0</v>
      </c>
      <c r="O120" s="64">
        <v>36.725999999999999</v>
      </c>
      <c r="Q120" s="5"/>
      <c r="R120" s="5"/>
      <c r="S120" s="5"/>
      <c r="T120" s="5"/>
      <c r="U120" s="5"/>
      <c r="V120" s="5"/>
      <c r="W120" s="5"/>
      <c r="X120" s="5"/>
      <c r="Y120" s="5"/>
      <c r="Z120" s="5"/>
      <c r="AA120" s="5"/>
    </row>
    <row r="121" spans="2:27" x14ac:dyDescent="0.3">
      <c r="B121" s="38">
        <v>46028</v>
      </c>
      <c r="C121" s="61"/>
      <c r="D121" s="59">
        <v>0.14583333333333334</v>
      </c>
      <c r="E121" s="65">
        <v>23.74</v>
      </c>
      <c r="F121" s="65">
        <v>0</v>
      </c>
      <c r="G121" s="65">
        <v>4.3639999999999999</v>
      </c>
      <c r="H121" s="65">
        <v>4.8540000000000001</v>
      </c>
      <c r="I121" s="65">
        <v>0.35</v>
      </c>
      <c r="J121" s="65">
        <v>0</v>
      </c>
      <c r="K121" s="65">
        <v>3.355</v>
      </c>
      <c r="L121" s="65">
        <v>0.64700000000000002</v>
      </c>
      <c r="M121" s="65">
        <v>0</v>
      </c>
      <c r="N121" s="65">
        <v>0</v>
      </c>
      <c r="O121" s="65">
        <v>37.31</v>
      </c>
      <c r="Q121" s="5"/>
      <c r="R121" s="5"/>
      <c r="S121" s="5"/>
      <c r="T121" s="5"/>
      <c r="U121" s="5"/>
      <c r="V121" s="5"/>
      <c r="W121" s="5"/>
      <c r="X121" s="5"/>
      <c r="Y121" s="5"/>
      <c r="Z121" s="5"/>
      <c r="AA121" s="5"/>
    </row>
    <row r="122" spans="2:27" x14ac:dyDescent="0.3">
      <c r="B122" s="37">
        <v>46028</v>
      </c>
      <c r="C122" s="60"/>
      <c r="D122" s="58">
        <v>0.16666666666666666</v>
      </c>
      <c r="E122" s="64">
        <v>23.706</v>
      </c>
      <c r="F122" s="64">
        <v>0</v>
      </c>
      <c r="G122" s="64">
        <v>4.3570000000000002</v>
      </c>
      <c r="H122" s="64">
        <v>5.3780000000000001</v>
      </c>
      <c r="I122" s="64">
        <v>0.34899999999999998</v>
      </c>
      <c r="J122" s="64">
        <v>0</v>
      </c>
      <c r="K122" s="64">
        <v>3.35</v>
      </c>
      <c r="L122" s="64">
        <v>0.72399999999999998</v>
      </c>
      <c r="M122" s="64">
        <v>0</v>
      </c>
      <c r="N122" s="64">
        <v>0</v>
      </c>
      <c r="O122" s="64">
        <v>37.863999999999997</v>
      </c>
      <c r="Q122" s="5"/>
      <c r="R122" s="5"/>
      <c r="S122" s="5"/>
      <c r="T122" s="5"/>
      <c r="U122" s="5"/>
      <c r="V122" s="5"/>
      <c r="W122" s="5"/>
      <c r="X122" s="5"/>
      <c r="Y122" s="5"/>
      <c r="Z122" s="5"/>
      <c r="AA122" s="5"/>
    </row>
    <row r="123" spans="2:27" x14ac:dyDescent="0.3">
      <c r="B123" s="38">
        <v>46028</v>
      </c>
      <c r="C123" s="61"/>
      <c r="D123" s="59">
        <v>0.1875</v>
      </c>
      <c r="E123" s="65">
        <v>23.582999999999998</v>
      </c>
      <c r="F123" s="65">
        <v>0</v>
      </c>
      <c r="G123" s="65">
        <v>4.3579999999999997</v>
      </c>
      <c r="H123" s="65">
        <v>5.4370000000000003</v>
      </c>
      <c r="I123" s="65">
        <v>0.35</v>
      </c>
      <c r="J123" s="65">
        <v>0</v>
      </c>
      <c r="K123" s="65">
        <v>3.3519999999999999</v>
      </c>
      <c r="L123" s="65">
        <v>0.64</v>
      </c>
      <c r="M123" s="65">
        <v>0</v>
      </c>
      <c r="N123" s="65">
        <v>0</v>
      </c>
      <c r="O123" s="65">
        <v>37.72</v>
      </c>
      <c r="Q123" s="5"/>
      <c r="R123" s="5"/>
      <c r="S123" s="5"/>
      <c r="T123" s="5"/>
      <c r="U123" s="5"/>
      <c r="V123" s="5"/>
      <c r="W123" s="5"/>
      <c r="X123" s="5"/>
      <c r="Y123" s="5"/>
      <c r="Z123" s="5"/>
      <c r="AA123" s="5"/>
    </row>
    <row r="124" spans="2:27" x14ac:dyDescent="0.3">
      <c r="B124" s="37">
        <v>46028</v>
      </c>
      <c r="C124" s="60"/>
      <c r="D124" s="58">
        <v>0.20833333333333334</v>
      </c>
      <c r="E124" s="64">
        <v>24.181999999999999</v>
      </c>
      <c r="F124" s="64">
        <v>0</v>
      </c>
      <c r="G124" s="64">
        <v>4.3600000000000003</v>
      </c>
      <c r="H124" s="64">
        <v>5.2789999999999999</v>
      </c>
      <c r="I124" s="64">
        <v>0.38800000000000001</v>
      </c>
      <c r="J124" s="64">
        <v>0</v>
      </c>
      <c r="K124" s="64">
        <v>3.3540000000000001</v>
      </c>
      <c r="L124" s="64">
        <v>0.67500000000000004</v>
      </c>
      <c r="M124" s="64">
        <v>0</v>
      </c>
      <c r="N124" s="64">
        <v>0</v>
      </c>
      <c r="O124" s="64">
        <v>38.238</v>
      </c>
      <c r="Q124" s="5"/>
      <c r="R124" s="5"/>
      <c r="S124" s="5"/>
      <c r="T124" s="5"/>
      <c r="U124" s="5"/>
      <c r="V124" s="5"/>
      <c r="W124" s="5"/>
      <c r="X124" s="5"/>
      <c r="Y124" s="5"/>
      <c r="Z124" s="5"/>
      <c r="AA124" s="5"/>
    </row>
    <row r="125" spans="2:27" x14ac:dyDescent="0.3">
      <c r="B125" s="38">
        <v>46028</v>
      </c>
      <c r="C125" s="61"/>
      <c r="D125" s="59">
        <v>0.22916666666666666</v>
      </c>
      <c r="E125" s="65">
        <v>24.37</v>
      </c>
      <c r="F125" s="65">
        <v>0</v>
      </c>
      <c r="G125" s="65">
        <v>4.3330000000000002</v>
      </c>
      <c r="H125" s="65">
        <v>5.734</v>
      </c>
      <c r="I125" s="65">
        <v>0.42799999999999999</v>
      </c>
      <c r="J125" s="65">
        <v>0</v>
      </c>
      <c r="K125" s="65">
        <v>3.3540000000000001</v>
      </c>
      <c r="L125" s="65">
        <v>0.76400000000000001</v>
      </c>
      <c r="M125" s="65">
        <v>0</v>
      </c>
      <c r="N125" s="65">
        <v>0</v>
      </c>
      <c r="O125" s="65">
        <v>38.984000000000002</v>
      </c>
      <c r="Q125" s="5"/>
      <c r="R125" s="5"/>
      <c r="S125" s="5"/>
      <c r="T125" s="5"/>
      <c r="U125" s="5"/>
      <c r="V125" s="5"/>
      <c r="W125" s="5"/>
      <c r="X125" s="5"/>
      <c r="Y125" s="5"/>
      <c r="Z125" s="5"/>
      <c r="AA125" s="5"/>
    </row>
    <row r="126" spans="2:27" x14ac:dyDescent="0.3">
      <c r="B126" s="37">
        <v>46028</v>
      </c>
      <c r="C126" s="60"/>
      <c r="D126" s="58">
        <v>0.25</v>
      </c>
      <c r="E126" s="64">
        <v>24.72</v>
      </c>
      <c r="F126" s="64">
        <v>0</v>
      </c>
      <c r="G126" s="64">
        <v>4.3040000000000003</v>
      </c>
      <c r="H126" s="64">
        <v>6.2389999999999999</v>
      </c>
      <c r="I126" s="64">
        <v>0.80700000000000005</v>
      </c>
      <c r="J126" s="64">
        <v>0.106</v>
      </c>
      <c r="K126" s="64">
        <v>3.351</v>
      </c>
      <c r="L126" s="64">
        <v>0.83</v>
      </c>
      <c r="M126" s="64">
        <v>0</v>
      </c>
      <c r="N126" s="64">
        <v>0.16800000000000001</v>
      </c>
      <c r="O126" s="64">
        <v>40.524999999999999</v>
      </c>
      <c r="Q126" s="5"/>
      <c r="R126" s="5"/>
      <c r="S126" s="5"/>
      <c r="T126" s="5"/>
      <c r="U126" s="5"/>
      <c r="V126" s="5"/>
      <c r="W126" s="5"/>
      <c r="X126" s="5"/>
      <c r="Y126" s="5"/>
      <c r="Z126" s="5"/>
      <c r="AA126" s="5"/>
    </row>
    <row r="127" spans="2:27" x14ac:dyDescent="0.3">
      <c r="B127" s="38">
        <v>46028</v>
      </c>
      <c r="C127" s="61"/>
      <c r="D127" s="59">
        <v>0.27083333333333331</v>
      </c>
      <c r="E127" s="65">
        <v>24.768000000000001</v>
      </c>
      <c r="F127" s="65">
        <v>0</v>
      </c>
      <c r="G127" s="65">
        <v>4.2729999999999997</v>
      </c>
      <c r="H127" s="65">
        <v>6.5220000000000002</v>
      </c>
      <c r="I127" s="65">
        <v>0.88900000000000001</v>
      </c>
      <c r="J127" s="65">
        <v>0.20100000000000001</v>
      </c>
      <c r="K127" s="65">
        <v>3.355</v>
      </c>
      <c r="L127" s="65">
        <v>1.0469999999999999</v>
      </c>
      <c r="M127" s="65">
        <v>0</v>
      </c>
      <c r="N127" s="65">
        <v>0.39600000000000002</v>
      </c>
      <c r="O127" s="65">
        <v>41.451000000000001</v>
      </c>
      <c r="Q127" s="5"/>
      <c r="R127" s="5"/>
      <c r="S127" s="5"/>
      <c r="T127" s="5"/>
      <c r="U127" s="5"/>
      <c r="V127" s="5"/>
      <c r="W127" s="5"/>
      <c r="X127" s="5"/>
      <c r="Y127" s="5"/>
      <c r="Z127" s="5"/>
      <c r="AA127" s="5"/>
    </row>
    <row r="128" spans="2:27" x14ac:dyDescent="0.3">
      <c r="B128" s="37">
        <v>46028</v>
      </c>
      <c r="C128" s="60"/>
      <c r="D128" s="58">
        <v>0.29166666666666669</v>
      </c>
      <c r="E128" s="64">
        <v>24.582000000000001</v>
      </c>
      <c r="F128" s="64">
        <v>0</v>
      </c>
      <c r="G128" s="64">
        <v>4.2450000000000001</v>
      </c>
      <c r="H128" s="64">
        <v>6.6669999999999998</v>
      </c>
      <c r="I128" s="64">
        <v>0.91200000000000003</v>
      </c>
      <c r="J128" s="64">
        <v>0.13500000000000001</v>
      </c>
      <c r="K128" s="64">
        <v>3.3530000000000002</v>
      </c>
      <c r="L128" s="64">
        <v>1.143</v>
      </c>
      <c r="M128" s="64">
        <v>0</v>
      </c>
      <c r="N128" s="64">
        <v>1.3120000000000001</v>
      </c>
      <c r="O128" s="64">
        <v>42.35</v>
      </c>
      <c r="Q128" s="5"/>
      <c r="R128" s="5"/>
      <c r="S128" s="5"/>
      <c r="T128" s="5"/>
      <c r="U128" s="5"/>
      <c r="V128" s="5"/>
      <c r="W128" s="5"/>
      <c r="X128" s="5"/>
      <c r="Y128" s="5"/>
      <c r="Z128" s="5"/>
      <c r="AA128" s="5"/>
    </row>
    <row r="129" spans="2:27" x14ac:dyDescent="0.3">
      <c r="B129" s="38">
        <v>46028</v>
      </c>
      <c r="C129" s="61"/>
      <c r="D129" s="59">
        <v>0.3125</v>
      </c>
      <c r="E129" s="65">
        <v>25.341999999999999</v>
      </c>
      <c r="F129" s="65">
        <v>0</v>
      </c>
      <c r="G129" s="65">
        <v>4.2169999999999996</v>
      </c>
      <c r="H129" s="65">
        <v>6.61</v>
      </c>
      <c r="I129" s="65">
        <v>0.95799999999999996</v>
      </c>
      <c r="J129" s="65">
        <v>0.16</v>
      </c>
      <c r="K129" s="65">
        <v>3.351</v>
      </c>
      <c r="L129" s="65">
        <v>1.4650000000000001</v>
      </c>
      <c r="M129" s="65">
        <v>0</v>
      </c>
      <c r="N129" s="65">
        <v>1.65</v>
      </c>
      <c r="O129" s="65">
        <v>43.753</v>
      </c>
      <c r="Q129" s="5"/>
      <c r="R129" s="5"/>
      <c r="S129" s="5"/>
      <c r="T129" s="5"/>
      <c r="U129" s="5"/>
      <c r="V129" s="5"/>
      <c r="W129" s="5"/>
      <c r="X129" s="5"/>
      <c r="Y129" s="5"/>
      <c r="Z129" s="5"/>
      <c r="AA129" s="5"/>
    </row>
    <row r="130" spans="2:27" x14ac:dyDescent="0.3">
      <c r="B130" s="37">
        <v>46028</v>
      </c>
      <c r="C130" s="60"/>
      <c r="D130" s="58">
        <v>0.33333333333333331</v>
      </c>
      <c r="E130" s="64">
        <v>25.448</v>
      </c>
      <c r="F130" s="64">
        <v>0</v>
      </c>
      <c r="G130" s="64">
        <v>4.1849999999999996</v>
      </c>
      <c r="H130" s="64">
        <v>7.0289999999999999</v>
      </c>
      <c r="I130" s="64">
        <v>0.98399999999999999</v>
      </c>
      <c r="J130" s="64">
        <v>0.84399999999999997</v>
      </c>
      <c r="K130" s="64">
        <v>3.34</v>
      </c>
      <c r="L130" s="64">
        <v>1.351</v>
      </c>
      <c r="M130" s="64">
        <v>5.0000000000000001E-3</v>
      </c>
      <c r="N130" s="64">
        <v>1.59</v>
      </c>
      <c r="O130" s="64">
        <v>44.777000000000001</v>
      </c>
      <c r="Q130" s="5"/>
      <c r="R130" s="5"/>
      <c r="S130" s="5"/>
      <c r="T130" s="5"/>
      <c r="U130" s="5"/>
      <c r="V130" s="5"/>
      <c r="W130" s="5"/>
      <c r="X130" s="5"/>
      <c r="Y130" s="5"/>
      <c r="Z130" s="5"/>
      <c r="AA130" s="5"/>
    </row>
    <row r="131" spans="2:27" x14ac:dyDescent="0.3">
      <c r="B131" s="38">
        <v>46028</v>
      </c>
      <c r="C131" s="61"/>
      <c r="D131" s="59">
        <v>0.35416666666666669</v>
      </c>
      <c r="E131" s="65">
        <v>25.670999999999999</v>
      </c>
      <c r="F131" s="65">
        <v>0</v>
      </c>
      <c r="G131" s="65">
        <v>4.1529999999999996</v>
      </c>
      <c r="H131" s="65">
        <v>7.3760000000000003</v>
      </c>
      <c r="I131" s="65">
        <v>0.98399999999999999</v>
      </c>
      <c r="J131" s="65">
        <v>0.97299999999999998</v>
      </c>
      <c r="K131" s="65">
        <v>3.3170000000000002</v>
      </c>
      <c r="L131" s="65">
        <v>1.6850000000000001</v>
      </c>
      <c r="M131" s="65">
        <v>0.28399999999999997</v>
      </c>
      <c r="N131" s="65">
        <v>1.546</v>
      </c>
      <c r="O131" s="65">
        <v>45.988999999999997</v>
      </c>
      <c r="Q131" s="5"/>
      <c r="R131" s="5"/>
      <c r="S131" s="5"/>
      <c r="T131" s="5"/>
      <c r="U131" s="5"/>
      <c r="V131" s="5"/>
      <c r="W131" s="5"/>
      <c r="X131" s="5"/>
      <c r="Y131" s="5"/>
      <c r="Z131" s="5"/>
      <c r="AA131" s="5"/>
    </row>
    <row r="132" spans="2:27" x14ac:dyDescent="0.3">
      <c r="B132" s="37">
        <v>46028</v>
      </c>
      <c r="C132" s="60"/>
      <c r="D132" s="58">
        <v>0.375</v>
      </c>
      <c r="E132" s="64">
        <v>25.792999999999999</v>
      </c>
      <c r="F132" s="64">
        <v>0</v>
      </c>
      <c r="G132" s="64">
        <v>4.1100000000000003</v>
      </c>
      <c r="H132" s="64">
        <v>7.5279999999999996</v>
      </c>
      <c r="I132" s="64">
        <v>0.91200000000000003</v>
      </c>
      <c r="J132" s="64">
        <v>2.0760000000000001</v>
      </c>
      <c r="K132" s="64">
        <v>3.323</v>
      </c>
      <c r="L132" s="64">
        <v>1.839</v>
      </c>
      <c r="M132" s="64">
        <v>1.026</v>
      </c>
      <c r="N132" s="64">
        <v>0.92800000000000005</v>
      </c>
      <c r="O132" s="64">
        <v>47.534999999999997</v>
      </c>
      <c r="Q132" s="5"/>
      <c r="R132" s="5"/>
      <c r="S132" s="5"/>
      <c r="T132" s="5"/>
      <c r="U132" s="5"/>
      <c r="V132" s="5"/>
      <c r="W132" s="5"/>
      <c r="X132" s="5"/>
      <c r="Y132" s="5"/>
      <c r="Z132" s="5"/>
      <c r="AA132" s="5"/>
    </row>
    <row r="133" spans="2:27" x14ac:dyDescent="0.3">
      <c r="B133" s="38">
        <v>46028</v>
      </c>
      <c r="C133" s="61"/>
      <c r="D133" s="59">
        <v>0.39583333333333331</v>
      </c>
      <c r="E133" s="65">
        <v>25.882000000000001</v>
      </c>
      <c r="F133" s="65">
        <v>0</v>
      </c>
      <c r="G133" s="65">
        <v>4.0659999999999998</v>
      </c>
      <c r="H133" s="65">
        <v>7.6630000000000003</v>
      </c>
      <c r="I133" s="65">
        <v>0.83899999999999997</v>
      </c>
      <c r="J133" s="65">
        <v>2.1640000000000001</v>
      </c>
      <c r="K133" s="65">
        <v>3.3340000000000001</v>
      </c>
      <c r="L133" s="65">
        <v>1.6950000000000001</v>
      </c>
      <c r="M133" s="65">
        <v>1.7969999999999999</v>
      </c>
      <c r="N133" s="65">
        <v>0.88400000000000001</v>
      </c>
      <c r="O133" s="65">
        <v>48.323999999999998</v>
      </c>
      <c r="Q133" s="5"/>
      <c r="R133" s="5"/>
      <c r="S133" s="5"/>
      <c r="T133" s="5"/>
      <c r="U133" s="5"/>
      <c r="V133" s="5"/>
      <c r="W133" s="5"/>
      <c r="X133" s="5"/>
      <c r="Y133" s="5"/>
      <c r="Z133" s="5"/>
      <c r="AA133" s="5"/>
    </row>
    <row r="134" spans="2:27" x14ac:dyDescent="0.3">
      <c r="B134" s="37">
        <v>46028</v>
      </c>
      <c r="C134" s="60"/>
      <c r="D134" s="58">
        <v>0.41666666666666669</v>
      </c>
      <c r="E134" s="64">
        <v>26.111000000000001</v>
      </c>
      <c r="F134" s="64">
        <v>0</v>
      </c>
      <c r="G134" s="64">
        <v>4.0330000000000004</v>
      </c>
      <c r="H134" s="64">
        <v>7.9420000000000002</v>
      </c>
      <c r="I134" s="64">
        <v>0.90800000000000003</v>
      </c>
      <c r="J134" s="64">
        <v>1.7509999999999999</v>
      </c>
      <c r="K134" s="64">
        <v>3.3290000000000002</v>
      </c>
      <c r="L134" s="64">
        <v>1.609</v>
      </c>
      <c r="M134" s="64">
        <v>2.2160000000000002</v>
      </c>
      <c r="N134" s="64">
        <v>0.77800000000000002</v>
      </c>
      <c r="O134" s="64">
        <v>48.677</v>
      </c>
      <c r="Q134" s="5"/>
      <c r="R134" s="5"/>
      <c r="S134" s="5"/>
      <c r="T134" s="5"/>
      <c r="U134" s="5"/>
      <c r="V134" s="5"/>
      <c r="W134" s="5"/>
      <c r="X134" s="5"/>
      <c r="Y134" s="5"/>
      <c r="Z134" s="5"/>
      <c r="AA134" s="5"/>
    </row>
    <row r="135" spans="2:27" x14ac:dyDescent="0.3">
      <c r="B135" s="38">
        <v>46028</v>
      </c>
      <c r="C135" s="61"/>
      <c r="D135" s="59">
        <v>0.4375</v>
      </c>
      <c r="E135" s="65">
        <v>25.936</v>
      </c>
      <c r="F135" s="65">
        <v>0</v>
      </c>
      <c r="G135" s="65">
        <v>4.0069999999999997</v>
      </c>
      <c r="H135" s="65">
        <v>8.2680000000000007</v>
      </c>
      <c r="I135" s="65">
        <v>0.85899999999999999</v>
      </c>
      <c r="J135" s="65">
        <v>1.7070000000000001</v>
      </c>
      <c r="K135" s="65">
        <v>3.2719999999999998</v>
      </c>
      <c r="L135" s="65">
        <v>1.571</v>
      </c>
      <c r="M135" s="65">
        <v>2.847</v>
      </c>
      <c r="N135" s="65">
        <v>0.45</v>
      </c>
      <c r="O135" s="65">
        <v>48.917999999999999</v>
      </c>
      <c r="Q135" s="5"/>
      <c r="R135" s="5"/>
      <c r="S135" s="5"/>
      <c r="T135" s="5"/>
      <c r="U135" s="5"/>
      <c r="V135" s="5"/>
      <c r="W135" s="5"/>
      <c r="X135" s="5"/>
      <c r="Y135" s="5"/>
      <c r="Z135" s="5"/>
      <c r="AA135" s="5"/>
    </row>
    <row r="136" spans="2:27" x14ac:dyDescent="0.3">
      <c r="B136" s="37">
        <v>46028</v>
      </c>
      <c r="C136" s="60"/>
      <c r="D136" s="58">
        <v>0.45833333333333331</v>
      </c>
      <c r="E136" s="64">
        <v>26.012</v>
      </c>
      <c r="F136" s="64">
        <v>0</v>
      </c>
      <c r="G136" s="64">
        <v>3.9860000000000002</v>
      </c>
      <c r="H136" s="64">
        <v>8.7240000000000002</v>
      </c>
      <c r="I136" s="64">
        <v>0.88700000000000001</v>
      </c>
      <c r="J136" s="64">
        <v>0.95799999999999996</v>
      </c>
      <c r="K136" s="64">
        <v>3.2389999999999999</v>
      </c>
      <c r="L136" s="64">
        <v>1.5309999999999999</v>
      </c>
      <c r="M136" s="64">
        <v>3.274</v>
      </c>
      <c r="N136" s="64">
        <v>0.314</v>
      </c>
      <c r="O136" s="64">
        <v>48.924999999999997</v>
      </c>
      <c r="Q136" s="5"/>
      <c r="R136" s="5"/>
      <c r="S136" s="5"/>
      <c r="T136" s="5"/>
      <c r="U136" s="5"/>
      <c r="V136" s="5"/>
      <c r="W136" s="5"/>
      <c r="X136" s="5"/>
      <c r="Y136" s="5"/>
      <c r="Z136" s="5"/>
      <c r="AA136" s="5"/>
    </row>
    <row r="137" spans="2:27" x14ac:dyDescent="0.3">
      <c r="B137" s="38">
        <v>46028</v>
      </c>
      <c r="C137" s="61"/>
      <c r="D137" s="59">
        <v>0.47916666666666669</v>
      </c>
      <c r="E137" s="65">
        <v>25.045999999999999</v>
      </c>
      <c r="F137" s="65">
        <v>0</v>
      </c>
      <c r="G137" s="65">
        <v>3.964</v>
      </c>
      <c r="H137" s="65">
        <v>9.8409999999999993</v>
      </c>
      <c r="I137" s="65">
        <v>0.86499999999999999</v>
      </c>
      <c r="J137" s="65">
        <v>0.91600000000000004</v>
      </c>
      <c r="K137" s="65">
        <v>3.2349999999999999</v>
      </c>
      <c r="L137" s="65">
        <v>1.27</v>
      </c>
      <c r="M137" s="65">
        <v>3.5790000000000002</v>
      </c>
      <c r="N137" s="65">
        <v>0.154</v>
      </c>
      <c r="O137" s="65">
        <v>48.87</v>
      </c>
      <c r="Q137" s="5"/>
      <c r="R137" s="5"/>
      <c r="S137" s="5"/>
      <c r="T137" s="5"/>
      <c r="U137" s="5"/>
      <c r="V137" s="5"/>
      <c r="W137" s="5"/>
      <c r="X137" s="5"/>
      <c r="Y137" s="5"/>
      <c r="Z137" s="5"/>
      <c r="AA137" s="5"/>
    </row>
    <row r="138" spans="2:27" x14ac:dyDescent="0.3">
      <c r="B138" s="37">
        <v>46028</v>
      </c>
      <c r="C138" s="60"/>
      <c r="D138" s="58">
        <v>0.5</v>
      </c>
      <c r="E138" s="64">
        <v>24.515000000000001</v>
      </c>
      <c r="F138" s="64">
        <v>0</v>
      </c>
      <c r="G138" s="64">
        <v>3.9420000000000002</v>
      </c>
      <c r="H138" s="64">
        <v>10.869</v>
      </c>
      <c r="I138" s="64">
        <v>0.85799999999999998</v>
      </c>
      <c r="J138" s="64">
        <v>0.86599999999999999</v>
      </c>
      <c r="K138" s="64">
        <v>3.2309999999999999</v>
      </c>
      <c r="L138" s="64">
        <v>1.032</v>
      </c>
      <c r="M138" s="64">
        <v>3.3540000000000001</v>
      </c>
      <c r="N138" s="64">
        <v>6.4000000000000001E-2</v>
      </c>
      <c r="O138" s="64">
        <v>48.731000000000002</v>
      </c>
      <c r="Q138" s="5"/>
      <c r="R138" s="5"/>
      <c r="S138" s="5"/>
      <c r="T138" s="5"/>
      <c r="U138" s="5"/>
      <c r="V138" s="5"/>
      <c r="W138" s="5"/>
      <c r="X138" s="5"/>
      <c r="Y138" s="5"/>
      <c r="Z138" s="5"/>
      <c r="AA138" s="5"/>
    </row>
    <row r="139" spans="2:27" x14ac:dyDescent="0.3">
      <c r="B139" s="38">
        <v>46028</v>
      </c>
      <c r="C139" s="61"/>
      <c r="D139" s="59">
        <v>0.52083333333333337</v>
      </c>
      <c r="E139" s="65">
        <v>24.428999999999998</v>
      </c>
      <c r="F139" s="65">
        <v>0</v>
      </c>
      <c r="G139" s="65">
        <v>3.9159999999999999</v>
      </c>
      <c r="H139" s="65">
        <v>11.515000000000001</v>
      </c>
      <c r="I139" s="65">
        <v>0.85699999999999998</v>
      </c>
      <c r="J139" s="65">
        <v>0.91200000000000003</v>
      </c>
      <c r="K139" s="65">
        <v>3.242</v>
      </c>
      <c r="L139" s="65">
        <v>1.3779999999999999</v>
      </c>
      <c r="M139" s="65">
        <v>2.97</v>
      </c>
      <c r="N139" s="65">
        <v>0</v>
      </c>
      <c r="O139" s="65">
        <v>49.219000000000001</v>
      </c>
      <c r="Q139" s="5"/>
      <c r="R139" s="5"/>
      <c r="S139" s="5"/>
      <c r="T139" s="5"/>
      <c r="U139" s="5"/>
      <c r="V139" s="5"/>
      <c r="W139" s="5"/>
      <c r="X139" s="5"/>
      <c r="Y139" s="5"/>
      <c r="Z139" s="5"/>
      <c r="AA139" s="5"/>
    </row>
    <row r="140" spans="2:27" x14ac:dyDescent="0.3">
      <c r="B140" s="37">
        <v>46028</v>
      </c>
      <c r="C140" s="60"/>
      <c r="D140" s="58">
        <v>0.54166666666666663</v>
      </c>
      <c r="E140" s="64">
        <v>23.574000000000002</v>
      </c>
      <c r="F140" s="64">
        <v>0</v>
      </c>
      <c r="G140" s="64">
        <v>3.8889999999999998</v>
      </c>
      <c r="H140" s="64">
        <v>12.085000000000001</v>
      </c>
      <c r="I140" s="64">
        <v>0.60799999999999998</v>
      </c>
      <c r="J140" s="64">
        <v>1.409</v>
      </c>
      <c r="K140" s="64">
        <v>3.3370000000000002</v>
      </c>
      <c r="L140" s="64">
        <v>1.1200000000000001</v>
      </c>
      <c r="M140" s="64">
        <v>2.7250000000000001</v>
      </c>
      <c r="N140" s="64">
        <v>0</v>
      </c>
      <c r="O140" s="64">
        <v>48.746000000000002</v>
      </c>
      <c r="Q140" s="5"/>
      <c r="R140" s="5"/>
      <c r="S140" s="5"/>
      <c r="T140" s="5"/>
      <c r="U140" s="5"/>
      <c r="V140" s="5"/>
      <c r="W140" s="5"/>
      <c r="X140" s="5"/>
      <c r="Y140" s="5"/>
      <c r="Z140" s="5"/>
      <c r="AA140" s="5"/>
    </row>
    <row r="141" spans="2:27" x14ac:dyDescent="0.3">
      <c r="B141" s="38">
        <v>46028</v>
      </c>
      <c r="C141" s="61"/>
      <c r="D141" s="59">
        <v>0.5625</v>
      </c>
      <c r="E141" s="65">
        <v>23.375</v>
      </c>
      <c r="F141" s="65">
        <v>0</v>
      </c>
      <c r="G141" s="65">
        <v>3.8620000000000001</v>
      </c>
      <c r="H141" s="65">
        <v>12.455</v>
      </c>
      <c r="I141" s="65">
        <v>0.58699999999999997</v>
      </c>
      <c r="J141" s="65">
        <v>1.387</v>
      </c>
      <c r="K141" s="65">
        <v>3.3519999999999999</v>
      </c>
      <c r="L141" s="65">
        <v>1.177</v>
      </c>
      <c r="M141" s="65">
        <v>2.2040000000000002</v>
      </c>
      <c r="N141" s="65">
        <v>0</v>
      </c>
      <c r="O141" s="65">
        <v>48.398000000000003</v>
      </c>
      <c r="Q141" s="5"/>
      <c r="R141" s="5"/>
      <c r="S141" s="5"/>
      <c r="T141" s="5"/>
      <c r="U141" s="5"/>
      <c r="V141" s="5"/>
      <c r="W141" s="5"/>
      <c r="X141" s="5"/>
      <c r="Y141" s="5"/>
      <c r="Z141" s="5"/>
      <c r="AA141" s="5"/>
    </row>
    <row r="142" spans="2:27" x14ac:dyDescent="0.3">
      <c r="B142" s="37">
        <v>46028</v>
      </c>
      <c r="C142" s="60"/>
      <c r="D142" s="58">
        <v>0.58333333333333337</v>
      </c>
      <c r="E142" s="64">
        <v>23.664999999999999</v>
      </c>
      <c r="F142" s="64">
        <v>0</v>
      </c>
      <c r="G142" s="64">
        <v>3.8340000000000001</v>
      </c>
      <c r="H142" s="64">
        <v>12.71</v>
      </c>
      <c r="I142" s="64">
        <v>0.57499999999999996</v>
      </c>
      <c r="J142" s="64">
        <v>0.58099999999999996</v>
      </c>
      <c r="K142" s="64">
        <v>3.3570000000000002</v>
      </c>
      <c r="L142" s="64">
        <v>1.226</v>
      </c>
      <c r="M142" s="64">
        <v>1.6459999999999999</v>
      </c>
      <c r="N142" s="64">
        <v>4.8000000000000001E-2</v>
      </c>
      <c r="O142" s="64">
        <v>47.640999999999998</v>
      </c>
      <c r="Q142" s="5"/>
      <c r="R142" s="5"/>
      <c r="S142" s="5"/>
      <c r="T142" s="5"/>
      <c r="U142" s="5"/>
      <c r="V142" s="5"/>
      <c r="W142" s="5"/>
      <c r="X142" s="5"/>
      <c r="Y142" s="5"/>
      <c r="Z142" s="5"/>
      <c r="AA142" s="5"/>
    </row>
    <row r="143" spans="2:27" x14ac:dyDescent="0.3">
      <c r="B143" s="38">
        <v>46028</v>
      </c>
      <c r="C143" s="61"/>
      <c r="D143" s="59">
        <v>0.60416666666666663</v>
      </c>
      <c r="E143" s="65">
        <v>23.216999999999999</v>
      </c>
      <c r="F143" s="65">
        <v>0</v>
      </c>
      <c r="G143" s="65">
        <v>3.8069999999999999</v>
      </c>
      <c r="H143" s="65">
        <v>13.006</v>
      </c>
      <c r="I143" s="65">
        <v>0.57199999999999995</v>
      </c>
      <c r="J143" s="65">
        <v>0.65700000000000003</v>
      </c>
      <c r="K143" s="65">
        <v>3.3559999999999999</v>
      </c>
      <c r="L143" s="65">
        <v>1.27</v>
      </c>
      <c r="M143" s="65">
        <v>1.1100000000000001</v>
      </c>
      <c r="N143" s="65">
        <v>0.218</v>
      </c>
      <c r="O143" s="65">
        <v>47.213999999999999</v>
      </c>
      <c r="Q143" s="5"/>
      <c r="R143" s="5"/>
      <c r="S143" s="5"/>
      <c r="T143" s="5"/>
      <c r="U143" s="5"/>
      <c r="V143" s="5"/>
      <c r="W143" s="5"/>
      <c r="X143" s="5"/>
      <c r="Y143" s="5"/>
      <c r="Z143" s="5"/>
      <c r="AA143" s="5"/>
    </row>
    <row r="144" spans="2:27" x14ac:dyDescent="0.3">
      <c r="B144" s="37">
        <v>46028</v>
      </c>
      <c r="C144" s="60"/>
      <c r="D144" s="58">
        <v>0.625</v>
      </c>
      <c r="E144" s="64">
        <v>23.181999999999999</v>
      </c>
      <c r="F144" s="64">
        <v>0</v>
      </c>
      <c r="G144" s="64">
        <v>3.7810000000000001</v>
      </c>
      <c r="H144" s="64">
        <v>13.619</v>
      </c>
      <c r="I144" s="64">
        <v>0.54300000000000004</v>
      </c>
      <c r="J144" s="64">
        <v>0.90500000000000003</v>
      </c>
      <c r="K144" s="64">
        <v>3.3639999999999999</v>
      </c>
      <c r="L144" s="64">
        <v>1.08</v>
      </c>
      <c r="M144" s="64">
        <v>0.48699999999999999</v>
      </c>
      <c r="N144" s="64">
        <v>0.64200000000000002</v>
      </c>
      <c r="O144" s="64">
        <v>47.603999999999999</v>
      </c>
      <c r="Q144" s="5"/>
      <c r="R144" s="5"/>
      <c r="S144" s="5"/>
      <c r="T144" s="5"/>
      <c r="U144" s="5"/>
      <c r="V144" s="5"/>
      <c r="W144" s="5"/>
      <c r="X144" s="5"/>
      <c r="Y144" s="5"/>
      <c r="Z144" s="5"/>
      <c r="AA144" s="5"/>
    </row>
    <row r="145" spans="2:27" x14ac:dyDescent="0.3">
      <c r="B145" s="38">
        <v>46028</v>
      </c>
      <c r="C145" s="61"/>
      <c r="D145" s="59">
        <v>0.64583333333333337</v>
      </c>
      <c r="E145" s="65">
        <v>23.334</v>
      </c>
      <c r="F145" s="65">
        <v>0</v>
      </c>
      <c r="G145" s="65">
        <v>3.7559999999999998</v>
      </c>
      <c r="H145" s="65">
        <v>14.393000000000001</v>
      </c>
      <c r="I145" s="65">
        <v>0.55400000000000005</v>
      </c>
      <c r="J145" s="65">
        <v>0.97499999999999998</v>
      </c>
      <c r="K145" s="65">
        <v>3.371</v>
      </c>
      <c r="L145" s="65">
        <v>1.3</v>
      </c>
      <c r="M145" s="65">
        <v>0.10199999999999999</v>
      </c>
      <c r="N145" s="65">
        <v>0.66600000000000004</v>
      </c>
      <c r="O145" s="65">
        <v>48.451000000000001</v>
      </c>
      <c r="Q145" s="5"/>
      <c r="R145" s="5"/>
      <c r="S145" s="5"/>
      <c r="T145" s="5"/>
      <c r="U145" s="5"/>
      <c r="V145" s="5"/>
      <c r="W145" s="5"/>
      <c r="X145" s="5"/>
      <c r="Y145" s="5"/>
      <c r="Z145" s="5"/>
      <c r="AA145" s="5"/>
    </row>
    <row r="146" spans="2:27" x14ac:dyDescent="0.3">
      <c r="B146" s="37">
        <v>46028</v>
      </c>
      <c r="C146" s="60"/>
      <c r="D146" s="58">
        <v>0.66666666666666663</v>
      </c>
      <c r="E146" s="64">
        <v>22.97</v>
      </c>
      <c r="F146" s="64">
        <v>0</v>
      </c>
      <c r="G146" s="64">
        <v>3.7290000000000001</v>
      </c>
      <c r="H146" s="64">
        <v>15.342000000000001</v>
      </c>
      <c r="I146" s="64">
        <v>0.61299999999999999</v>
      </c>
      <c r="J146" s="64">
        <v>1.4219999999999999</v>
      </c>
      <c r="K146" s="64">
        <v>3.3809999999999998</v>
      </c>
      <c r="L146" s="64">
        <v>1.133</v>
      </c>
      <c r="M146" s="64">
        <v>0</v>
      </c>
      <c r="N146" s="64">
        <v>0.52400000000000002</v>
      </c>
      <c r="O146" s="64">
        <v>49.113999999999997</v>
      </c>
      <c r="Q146" s="5"/>
      <c r="R146" s="5"/>
      <c r="S146" s="5"/>
      <c r="T146" s="5"/>
      <c r="U146" s="5"/>
      <c r="V146" s="5"/>
      <c r="W146" s="5"/>
      <c r="X146" s="5"/>
      <c r="Y146" s="5"/>
      <c r="Z146" s="5"/>
      <c r="AA146" s="5"/>
    </row>
    <row r="147" spans="2:27" x14ac:dyDescent="0.3">
      <c r="B147" s="38">
        <v>46028</v>
      </c>
      <c r="C147" s="61"/>
      <c r="D147" s="59">
        <v>0.6875</v>
      </c>
      <c r="E147" s="65">
        <v>22.809000000000001</v>
      </c>
      <c r="F147" s="65">
        <v>0</v>
      </c>
      <c r="G147" s="65">
        <v>3.73</v>
      </c>
      <c r="H147" s="65">
        <v>16.004999999999999</v>
      </c>
      <c r="I147" s="65">
        <v>0.60499999999999998</v>
      </c>
      <c r="J147" s="65">
        <v>1.4259999999999999</v>
      </c>
      <c r="K147" s="65">
        <v>3.3940000000000001</v>
      </c>
      <c r="L147" s="65">
        <v>1.847</v>
      </c>
      <c r="M147" s="65">
        <v>0</v>
      </c>
      <c r="N147" s="65">
        <v>0.49199999999999999</v>
      </c>
      <c r="O147" s="65">
        <v>50.308</v>
      </c>
      <c r="Q147" s="5"/>
      <c r="R147" s="5"/>
      <c r="S147" s="5"/>
      <c r="T147" s="5"/>
      <c r="U147" s="5"/>
      <c r="V147" s="5"/>
      <c r="W147" s="5"/>
      <c r="X147" s="5"/>
      <c r="Y147" s="5"/>
      <c r="Z147" s="5"/>
      <c r="AA147" s="5"/>
    </row>
    <row r="148" spans="2:27" x14ac:dyDescent="0.3">
      <c r="B148" s="37">
        <v>46028</v>
      </c>
      <c r="C148" s="60"/>
      <c r="D148" s="58">
        <v>0.70833333333333337</v>
      </c>
      <c r="E148" s="64">
        <v>22.533999999999999</v>
      </c>
      <c r="F148" s="64">
        <v>0</v>
      </c>
      <c r="G148" s="64">
        <v>3.734</v>
      </c>
      <c r="H148" s="64">
        <v>16.638000000000002</v>
      </c>
      <c r="I148" s="64">
        <v>0.59099999999999997</v>
      </c>
      <c r="J148" s="64">
        <v>1.55</v>
      </c>
      <c r="K148" s="64">
        <v>3.3919999999999999</v>
      </c>
      <c r="L148" s="64">
        <v>2.3140000000000001</v>
      </c>
      <c r="M148" s="64">
        <v>0</v>
      </c>
      <c r="N148" s="64">
        <v>0.28199999999999997</v>
      </c>
      <c r="O148" s="64">
        <v>51.034999999999997</v>
      </c>
      <c r="R148" s="34"/>
    </row>
    <row r="149" spans="2:27" x14ac:dyDescent="0.3">
      <c r="B149" s="38">
        <v>46028</v>
      </c>
      <c r="C149" s="61"/>
      <c r="D149" s="59">
        <v>0.72916666666666663</v>
      </c>
      <c r="E149" s="65">
        <v>21.702000000000002</v>
      </c>
      <c r="F149" s="65">
        <v>0</v>
      </c>
      <c r="G149" s="65">
        <v>3.7320000000000002</v>
      </c>
      <c r="H149" s="65">
        <v>17.193999999999999</v>
      </c>
      <c r="I149" s="65">
        <v>0.58399999999999996</v>
      </c>
      <c r="J149" s="65">
        <v>1.464</v>
      </c>
      <c r="K149" s="65">
        <v>3.39</v>
      </c>
      <c r="L149" s="65">
        <v>2.2610000000000001</v>
      </c>
      <c r="M149" s="65">
        <v>0</v>
      </c>
      <c r="N149" s="65">
        <v>0.28399999999999997</v>
      </c>
      <c r="O149" s="65">
        <v>50.61</v>
      </c>
      <c r="R149" s="34"/>
    </row>
    <row r="150" spans="2:27" x14ac:dyDescent="0.3">
      <c r="B150" s="37">
        <v>46028</v>
      </c>
      <c r="C150" s="60"/>
      <c r="D150" s="58">
        <v>0.75</v>
      </c>
      <c r="E150" s="64">
        <v>22.384</v>
      </c>
      <c r="F150" s="64">
        <v>0</v>
      </c>
      <c r="G150" s="64">
        <v>3.7360000000000002</v>
      </c>
      <c r="H150" s="64">
        <v>17.757999999999999</v>
      </c>
      <c r="I150" s="64">
        <v>0.57299999999999995</v>
      </c>
      <c r="J150" s="64">
        <v>1.1719999999999999</v>
      </c>
      <c r="K150" s="64">
        <v>3.391</v>
      </c>
      <c r="L150" s="64">
        <v>1.72</v>
      </c>
      <c r="M150" s="64">
        <v>0</v>
      </c>
      <c r="N150" s="64">
        <v>0</v>
      </c>
      <c r="O150" s="64">
        <v>50.734000000000002</v>
      </c>
      <c r="R150" s="34"/>
    </row>
    <row r="151" spans="2:27" x14ac:dyDescent="0.3">
      <c r="B151" s="38">
        <v>46028</v>
      </c>
      <c r="C151" s="61"/>
      <c r="D151" s="59">
        <v>0.77083333333333337</v>
      </c>
      <c r="E151" s="65">
        <v>22.042999999999999</v>
      </c>
      <c r="F151" s="65">
        <v>0</v>
      </c>
      <c r="G151" s="65">
        <v>3.734</v>
      </c>
      <c r="H151" s="65">
        <v>18.398</v>
      </c>
      <c r="I151" s="65">
        <v>0.56499999999999995</v>
      </c>
      <c r="J151" s="65">
        <v>1.1140000000000001</v>
      </c>
      <c r="K151" s="65">
        <v>3.3719999999999999</v>
      </c>
      <c r="L151" s="65">
        <v>1.2689999999999999</v>
      </c>
      <c r="M151" s="65">
        <v>0</v>
      </c>
      <c r="N151" s="65">
        <v>0</v>
      </c>
      <c r="O151" s="65">
        <v>50.494999999999997</v>
      </c>
      <c r="R151" s="34"/>
    </row>
    <row r="152" spans="2:27" x14ac:dyDescent="0.3">
      <c r="B152" s="37">
        <v>46028</v>
      </c>
      <c r="C152" s="60"/>
      <c r="D152" s="58">
        <v>0.79166666666666663</v>
      </c>
      <c r="E152" s="64">
        <v>21.241</v>
      </c>
      <c r="F152" s="64">
        <v>0</v>
      </c>
      <c r="G152" s="64">
        <v>3.73</v>
      </c>
      <c r="H152" s="64">
        <v>18.884</v>
      </c>
      <c r="I152" s="64">
        <v>0.505</v>
      </c>
      <c r="J152" s="64">
        <v>1.2450000000000001</v>
      </c>
      <c r="K152" s="64">
        <v>3.3889999999999998</v>
      </c>
      <c r="L152" s="64">
        <v>1.083</v>
      </c>
      <c r="M152" s="64">
        <v>0</v>
      </c>
      <c r="N152" s="64">
        <v>0</v>
      </c>
      <c r="O152" s="64">
        <v>50.076999999999998</v>
      </c>
      <c r="R152" s="34"/>
    </row>
    <row r="153" spans="2:27" x14ac:dyDescent="0.3">
      <c r="B153" s="38">
        <v>46028</v>
      </c>
      <c r="C153" s="61"/>
      <c r="D153" s="59">
        <v>0.8125</v>
      </c>
      <c r="E153" s="65">
        <v>20.009</v>
      </c>
      <c r="F153" s="65">
        <v>0</v>
      </c>
      <c r="G153" s="65">
        <v>3.7280000000000002</v>
      </c>
      <c r="H153" s="65">
        <v>19.474</v>
      </c>
      <c r="I153" s="65">
        <v>0.501</v>
      </c>
      <c r="J153" s="65">
        <v>1.3220000000000001</v>
      </c>
      <c r="K153" s="65">
        <v>3.39</v>
      </c>
      <c r="L153" s="65">
        <v>0.93</v>
      </c>
      <c r="M153" s="65">
        <v>0</v>
      </c>
      <c r="N153" s="65">
        <v>0</v>
      </c>
      <c r="O153" s="65">
        <v>49.353999999999999</v>
      </c>
      <c r="R153" s="34"/>
    </row>
    <row r="154" spans="2:27" x14ac:dyDescent="0.3">
      <c r="B154" s="37">
        <v>46028</v>
      </c>
      <c r="C154" s="60"/>
      <c r="D154" s="58">
        <v>0.83333333333333337</v>
      </c>
      <c r="E154" s="64">
        <v>19.032</v>
      </c>
      <c r="F154" s="64">
        <v>0</v>
      </c>
      <c r="G154" s="64">
        <v>3.7269999999999999</v>
      </c>
      <c r="H154" s="64">
        <v>19.847999999999999</v>
      </c>
      <c r="I154" s="64">
        <v>0.45600000000000002</v>
      </c>
      <c r="J154" s="64">
        <v>0.97199999999999998</v>
      </c>
      <c r="K154" s="64">
        <v>3.403</v>
      </c>
      <c r="L154" s="64">
        <v>0.39800000000000002</v>
      </c>
      <c r="M154" s="64">
        <v>0</v>
      </c>
      <c r="N154" s="64">
        <v>0</v>
      </c>
      <c r="O154" s="64">
        <v>47.835999999999999</v>
      </c>
      <c r="R154" s="34"/>
    </row>
    <row r="155" spans="2:27" x14ac:dyDescent="0.3">
      <c r="B155" s="38">
        <v>46028</v>
      </c>
      <c r="C155" s="61"/>
      <c r="D155" s="59">
        <v>0.85416666666666663</v>
      </c>
      <c r="E155" s="65">
        <v>17.202999999999999</v>
      </c>
      <c r="F155" s="65">
        <v>0</v>
      </c>
      <c r="G155" s="65">
        <v>3.7490000000000001</v>
      </c>
      <c r="H155" s="65">
        <v>19.936</v>
      </c>
      <c r="I155" s="65">
        <v>0.441</v>
      </c>
      <c r="J155" s="65">
        <v>0.97099999999999997</v>
      </c>
      <c r="K155" s="65">
        <v>3.391</v>
      </c>
      <c r="L155" s="65">
        <v>0.51900000000000002</v>
      </c>
      <c r="M155" s="65">
        <v>0</v>
      </c>
      <c r="N155" s="65">
        <v>0</v>
      </c>
      <c r="O155" s="65">
        <v>46.21</v>
      </c>
      <c r="R155" s="34"/>
    </row>
    <row r="156" spans="2:27" x14ac:dyDescent="0.3">
      <c r="B156" s="37">
        <v>46028</v>
      </c>
      <c r="C156" s="60"/>
      <c r="D156" s="58">
        <v>0.875</v>
      </c>
      <c r="E156" s="64">
        <v>15.058</v>
      </c>
      <c r="F156" s="64">
        <v>0</v>
      </c>
      <c r="G156" s="64">
        <v>3.7490000000000001</v>
      </c>
      <c r="H156" s="64">
        <v>20.55</v>
      </c>
      <c r="I156" s="64">
        <v>0.38</v>
      </c>
      <c r="J156" s="64">
        <v>0.96799999999999997</v>
      </c>
      <c r="K156" s="64">
        <v>3.391</v>
      </c>
      <c r="L156" s="64">
        <v>0.624</v>
      </c>
      <c r="M156" s="64">
        <v>0</v>
      </c>
      <c r="N156" s="64">
        <v>0</v>
      </c>
      <c r="O156" s="64">
        <v>44.72</v>
      </c>
      <c r="R156" s="34"/>
    </row>
    <row r="157" spans="2:27" x14ac:dyDescent="0.3">
      <c r="B157" s="38">
        <v>46028</v>
      </c>
      <c r="C157" s="61"/>
      <c r="D157" s="59">
        <v>0.89583333333333337</v>
      </c>
      <c r="E157" s="65">
        <v>13.458</v>
      </c>
      <c r="F157" s="65">
        <v>0</v>
      </c>
      <c r="G157" s="65">
        <v>3.7530000000000001</v>
      </c>
      <c r="H157" s="65">
        <v>20.806999999999999</v>
      </c>
      <c r="I157" s="65">
        <v>0.33600000000000002</v>
      </c>
      <c r="J157" s="65">
        <v>1.147</v>
      </c>
      <c r="K157" s="65">
        <v>3.391</v>
      </c>
      <c r="L157" s="65">
        <v>0.21299999999999999</v>
      </c>
      <c r="M157" s="65">
        <v>0</v>
      </c>
      <c r="N157" s="65">
        <v>0</v>
      </c>
      <c r="O157" s="65">
        <v>43.104999999999997</v>
      </c>
      <c r="R157" s="34"/>
    </row>
    <row r="158" spans="2:27" x14ac:dyDescent="0.3">
      <c r="B158" s="37">
        <v>46028</v>
      </c>
      <c r="C158" s="60"/>
      <c r="D158" s="58">
        <v>0.91666666666666663</v>
      </c>
      <c r="E158" s="64">
        <v>11.523999999999999</v>
      </c>
      <c r="F158" s="64">
        <v>0</v>
      </c>
      <c r="G158" s="64">
        <v>3.7480000000000002</v>
      </c>
      <c r="H158" s="64">
        <v>20.385000000000002</v>
      </c>
      <c r="I158" s="64">
        <v>0.34499999999999997</v>
      </c>
      <c r="J158" s="64">
        <v>0.98</v>
      </c>
      <c r="K158" s="64">
        <v>3.3809999999999998</v>
      </c>
      <c r="L158" s="64">
        <v>0.35299999999999998</v>
      </c>
      <c r="M158" s="64">
        <v>0</v>
      </c>
      <c r="N158" s="64">
        <v>0</v>
      </c>
      <c r="O158" s="64">
        <v>40.716000000000001</v>
      </c>
      <c r="R158" s="34"/>
    </row>
    <row r="159" spans="2:27" x14ac:dyDescent="0.3">
      <c r="B159" s="38">
        <v>46028</v>
      </c>
      <c r="C159" s="61"/>
      <c r="D159" s="59">
        <v>0.9375</v>
      </c>
      <c r="E159" s="65">
        <v>10.138999999999999</v>
      </c>
      <c r="F159" s="65">
        <v>0</v>
      </c>
      <c r="G159" s="65">
        <v>3.754</v>
      </c>
      <c r="H159" s="65">
        <v>20.2</v>
      </c>
      <c r="I159" s="65">
        <v>0.34499999999999997</v>
      </c>
      <c r="J159" s="65">
        <v>0.84599999999999997</v>
      </c>
      <c r="K159" s="65">
        <v>3.3940000000000001</v>
      </c>
      <c r="L159" s="65">
        <v>0.22600000000000001</v>
      </c>
      <c r="M159" s="65">
        <v>0</v>
      </c>
      <c r="N159" s="65">
        <v>0</v>
      </c>
      <c r="O159" s="65">
        <v>38.904000000000003</v>
      </c>
      <c r="R159" s="34"/>
    </row>
    <row r="160" spans="2:27" x14ac:dyDescent="0.3">
      <c r="B160" s="37">
        <v>46028</v>
      </c>
      <c r="C160" s="60"/>
      <c r="D160" s="58">
        <v>0.95833333333333337</v>
      </c>
      <c r="E160" s="64">
        <v>8.3420000000000005</v>
      </c>
      <c r="F160" s="64">
        <v>0</v>
      </c>
      <c r="G160" s="64">
        <v>3.7530000000000001</v>
      </c>
      <c r="H160" s="64">
        <v>19.257999999999999</v>
      </c>
      <c r="I160" s="64">
        <v>0.34200000000000003</v>
      </c>
      <c r="J160" s="64">
        <v>0.51</v>
      </c>
      <c r="K160" s="64">
        <v>3.3929999999999998</v>
      </c>
      <c r="L160" s="64">
        <v>0.29499999999999998</v>
      </c>
      <c r="M160" s="64">
        <v>0</v>
      </c>
      <c r="N160" s="64">
        <v>0</v>
      </c>
      <c r="O160" s="64">
        <v>35.893000000000001</v>
      </c>
      <c r="R160" s="34"/>
    </row>
    <row r="161" spans="2:18" x14ac:dyDescent="0.3">
      <c r="B161" s="38">
        <v>46028</v>
      </c>
      <c r="C161" s="61"/>
      <c r="D161" s="59">
        <v>0.97916666666666663</v>
      </c>
      <c r="E161" s="65">
        <v>7.7480000000000002</v>
      </c>
      <c r="F161" s="65">
        <v>0</v>
      </c>
      <c r="G161" s="65">
        <v>3.7570000000000001</v>
      </c>
      <c r="H161" s="65">
        <v>19.02</v>
      </c>
      <c r="I161" s="65">
        <v>0.34300000000000003</v>
      </c>
      <c r="J161" s="65">
        <v>0.57199999999999995</v>
      </c>
      <c r="K161" s="65">
        <v>3.3959999999999999</v>
      </c>
      <c r="L161" s="65">
        <v>0.17599999999999999</v>
      </c>
      <c r="M161" s="65">
        <v>0</v>
      </c>
      <c r="N161" s="65">
        <v>0</v>
      </c>
      <c r="O161" s="65">
        <v>35.012</v>
      </c>
      <c r="R161" s="34"/>
    </row>
    <row r="162" spans="2:18" x14ac:dyDescent="0.3">
      <c r="R162" s="34"/>
    </row>
    <row r="163" spans="2:18" x14ac:dyDescent="0.3">
      <c r="R163" s="34"/>
    </row>
    <row r="164" spans="2:18" x14ac:dyDescent="0.3">
      <c r="R164" s="34"/>
    </row>
    <row r="165" spans="2:18" x14ac:dyDescent="0.3">
      <c r="R165" s="34"/>
    </row>
    <row r="166" spans="2:18" x14ac:dyDescent="0.3">
      <c r="R166" s="34"/>
    </row>
    <row r="167" spans="2:18" x14ac:dyDescent="0.3">
      <c r="R167" s="34"/>
    </row>
    <row r="168" spans="2:18" x14ac:dyDescent="0.3">
      <c r="R168" s="34"/>
    </row>
    <row r="169" spans="2:18" x14ac:dyDescent="0.3">
      <c r="R169" s="34"/>
    </row>
    <row r="170" spans="2:18" x14ac:dyDescent="0.3">
      <c r="R170" s="34"/>
    </row>
    <row r="171" spans="2:18" x14ac:dyDescent="0.3">
      <c r="R171" s="34"/>
    </row>
    <row r="172" spans="2:18" x14ac:dyDescent="0.3">
      <c r="R172" s="34"/>
    </row>
    <row r="173" spans="2:18" x14ac:dyDescent="0.3">
      <c r="R173" s="34"/>
    </row>
    <row r="174" spans="2:18" x14ac:dyDescent="0.3">
      <c r="R174" s="34"/>
    </row>
    <row r="175" spans="2:18" x14ac:dyDescent="0.3">
      <c r="R175" s="34"/>
    </row>
    <row r="176" spans="2:18" x14ac:dyDescent="0.3">
      <c r="R176" s="34"/>
    </row>
    <row r="177" spans="18:18" x14ac:dyDescent="0.3">
      <c r="R177" s="34"/>
    </row>
    <row r="178" spans="18:18" x14ac:dyDescent="0.3">
      <c r="R178" s="34"/>
    </row>
    <row r="179" spans="18:18" x14ac:dyDescent="0.3">
      <c r="R179" s="34"/>
    </row>
    <row r="180" spans="18:18" x14ac:dyDescent="0.3">
      <c r="R180" s="34"/>
    </row>
    <row r="181" spans="18:18" x14ac:dyDescent="0.3">
      <c r="R181" s="34"/>
    </row>
    <row r="182" spans="18:18" x14ac:dyDescent="0.3">
      <c r="R182" s="34"/>
    </row>
    <row r="183" spans="18:18" x14ac:dyDescent="0.3">
      <c r="R183" s="34"/>
    </row>
    <row r="184" spans="18:18" x14ac:dyDescent="0.3">
      <c r="R184" s="34"/>
    </row>
    <row r="185" spans="18:18" x14ac:dyDescent="0.3">
      <c r="R185" s="34"/>
    </row>
    <row r="186" spans="18:18" x14ac:dyDescent="0.3">
      <c r="R186" s="34"/>
    </row>
    <row r="187" spans="18:18" x14ac:dyDescent="0.3">
      <c r="R187" s="34"/>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BFD88-701C-4666-A5AE-A256D5892308}">
  <dimension ref="A1:U45"/>
  <sheetViews>
    <sheetView zoomScale="85" zoomScaleNormal="85" workbookViewId="0">
      <selection activeCell="F8" sqref="F8"/>
    </sheetView>
  </sheetViews>
  <sheetFormatPr defaultRowHeight="13" x14ac:dyDescent="0.3"/>
  <cols>
    <col min="1" max="1" width="30.09765625" bestFit="1" customWidth="1"/>
    <col min="2" max="2" width="13.3984375" bestFit="1" customWidth="1"/>
    <col min="3" max="3" width="15.296875" bestFit="1" customWidth="1"/>
    <col min="4" max="4" width="13.3984375" bestFit="1" customWidth="1"/>
    <col min="5" max="5" width="12.8984375" bestFit="1" customWidth="1"/>
    <col min="9" max="9" width="30.09765625" bestFit="1" customWidth="1"/>
    <col min="10" max="10" width="11.59765625" customWidth="1"/>
    <col min="11" max="11" width="12" customWidth="1"/>
    <col min="12" max="12" width="15.09765625" customWidth="1"/>
    <col min="13" max="13" width="13.3984375" customWidth="1"/>
  </cols>
  <sheetData>
    <row r="1" spans="1:9" x14ac:dyDescent="0.3">
      <c r="A1" s="69" t="str">
        <f>HYPERLINK("#'Contents'!A1","Content Page")</f>
        <v>Content Page</v>
      </c>
    </row>
    <row r="2" spans="1:9" x14ac:dyDescent="0.3">
      <c r="A2" s="116" t="s">
        <v>135</v>
      </c>
    </row>
    <row r="3" spans="1:9" ht="28.4" customHeight="1" x14ac:dyDescent="0.3">
      <c r="A3" s="92" t="s">
        <v>21</v>
      </c>
      <c r="B3" s="92" t="s">
        <v>22</v>
      </c>
      <c r="C3" s="92" t="s">
        <v>17</v>
      </c>
      <c r="D3" s="92" t="s">
        <v>26</v>
      </c>
      <c r="E3" s="92" t="s">
        <v>23</v>
      </c>
    </row>
    <row r="4" spans="1:9" x14ac:dyDescent="0.3">
      <c r="A4" s="93" t="s">
        <v>127</v>
      </c>
      <c r="B4" s="94">
        <v>15.416720000000007</v>
      </c>
      <c r="C4" s="94">
        <v>14.516720000000007</v>
      </c>
      <c r="D4" s="94">
        <v>14.907719999999999</v>
      </c>
      <c r="E4" s="95">
        <f t="shared" ref="E4:E9" si="0">D4/B4-1</f>
        <v>-3.3016101998350367E-2</v>
      </c>
      <c r="F4" s="52"/>
      <c r="G4" s="52"/>
      <c r="H4" s="52"/>
      <c r="I4" t="s">
        <v>297</v>
      </c>
    </row>
    <row r="5" spans="1:9" x14ac:dyDescent="0.3">
      <c r="A5" s="93" t="s">
        <v>24</v>
      </c>
      <c r="B5" s="94">
        <v>16.08258</v>
      </c>
      <c r="C5" s="94">
        <v>16.032579999999999</v>
      </c>
      <c r="D5" s="94">
        <v>15.330550000000001</v>
      </c>
      <c r="E5" s="95">
        <f t="shared" si="0"/>
        <v>-4.6760532203166338E-2</v>
      </c>
      <c r="I5" t="s">
        <v>298</v>
      </c>
    </row>
    <row r="6" spans="1:9" x14ac:dyDescent="0.3">
      <c r="A6" s="93" t="s">
        <v>8</v>
      </c>
      <c r="B6" s="94">
        <v>9.7679999999999954</v>
      </c>
      <c r="C6" s="96">
        <v>10.467999999999995</v>
      </c>
      <c r="D6" s="94">
        <v>11.238210000000006</v>
      </c>
      <c r="E6" s="95">
        <f t="shared" si="0"/>
        <v>0.15051289926290035</v>
      </c>
    </row>
    <row r="7" spans="1:9" x14ac:dyDescent="0.3">
      <c r="A7" s="93" t="s">
        <v>171</v>
      </c>
      <c r="B7" s="94">
        <v>0.60179999999999978</v>
      </c>
      <c r="C7" s="94">
        <v>0.59958170143568024</v>
      </c>
      <c r="D7" s="94">
        <v>9.9900000000000017E-2</v>
      </c>
      <c r="E7" s="95">
        <f t="shared" si="0"/>
        <v>-0.83399800598205376</v>
      </c>
    </row>
    <row r="8" spans="1:9" x14ac:dyDescent="0.3">
      <c r="A8" s="93" t="s">
        <v>172</v>
      </c>
      <c r="B8" s="94">
        <v>3.5283000000000011</v>
      </c>
      <c r="C8" s="94">
        <v>2.7283000000000008</v>
      </c>
      <c r="D8" s="94">
        <v>2.1880900000000003</v>
      </c>
      <c r="E8" s="95">
        <f t="shared" si="0"/>
        <v>-0.37984581809936813</v>
      </c>
    </row>
    <row r="9" spans="1:9" x14ac:dyDescent="0.3">
      <c r="A9" s="93" t="s">
        <v>25</v>
      </c>
      <c r="B9" s="94">
        <f>SUM(B4:B8)</f>
        <v>45.397399999999998</v>
      </c>
      <c r="C9" s="96">
        <f t="shared" ref="C9:D9" si="1">SUM(C4:C8)</f>
        <v>44.345181701435678</v>
      </c>
      <c r="D9" s="96">
        <f t="shared" si="1"/>
        <v>43.76447000000001</v>
      </c>
      <c r="E9" s="95">
        <f t="shared" si="0"/>
        <v>-3.5969681083057314E-2</v>
      </c>
    </row>
    <row r="13" spans="1:9" x14ac:dyDescent="0.3">
      <c r="A13" t="s">
        <v>136</v>
      </c>
    </row>
    <row r="29" spans="1:8" x14ac:dyDescent="0.3">
      <c r="A29" s="116" t="s">
        <v>293</v>
      </c>
    </row>
    <row r="30" spans="1:8" ht="26" x14ac:dyDescent="0.3">
      <c r="A30" s="92" t="s">
        <v>27</v>
      </c>
      <c r="B30" s="92" t="s">
        <v>22</v>
      </c>
      <c r="C30" s="92" t="s">
        <v>17</v>
      </c>
      <c r="D30" s="92" t="s">
        <v>26</v>
      </c>
      <c r="E30" s="29"/>
      <c r="F30" s="29"/>
      <c r="G30" s="29"/>
      <c r="H30" s="29"/>
    </row>
    <row r="31" spans="1:8" x14ac:dyDescent="0.3">
      <c r="A31" s="93" t="s">
        <v>127</v>
      </c>
      <c r="B31" s="94">
        <f t="shared" ref="B31:D35" si="2">B4*11</f>
        <v>169.58392000000006</v>
      </c>
      <c r="C31" s="94">
        <f t="shared" si="2"/>
        <v>159.68392000000006</v>
      </c>
      <c r="D31" s="94">
        <f t="shared" si="2"/>
        <v>163.98491999999999</v>
      </c>
      <c r="E31" s="29"/>
      <c r="F31" s="29"/>
      <c r="G31" s="29"/>
      <c r="H31" s="29"/>
    </row>
    <row r="32" spans="1:8" x14ac:dyDescent="0.3">
      <c r="A32" s="93" t="s">
        <v>24</v>
      </c>
      <c r="B32" s="94">
        <f t="shared" si="2"/>
        <v>176.90837999999999</v>
      </c>
      <c r="C32" s="94">
        <f t="shared" si="2"/>
        <v>176.35837999999998</v>
      </c>
      <c r="D32" s="94">
        <f t="shared" si="2"/>
        <v>168.63605000000001</v>
      </c>
      <c r="E32" s="29"/>
      <c r="F32" s="29"/>
      <c r="G32" s="29"/>
      <c r="H32" s="29"/>
    </row>
    <row r="33" spans="1:21" x14ac:dyDescent="0.3">
      <c r="A33" s="93" t="s">
        <v>8</v>
      </c>
      <c r="B33" s="94">
        <f t="shared" si="2"/>
        <v>107.44799999999995</v>
      </c>
      <c r="C33" s="94">
        <f t="shared" si="2"/>
        <v>115.14799999999994</v>
      </c>
      <c r="D33" s="94">
        <f t="shared" si="2"/>
        <v>123.62031000000006</v>
      </c>
      <c r="E33" s="29"/>
      <c r="F33" s="29"/>
      <c r="G33" s="29"/>
      <c r="H33" s="29"/>
    </row>
    <row r="34" spans="1:21" x14ac:dyDescent="0.3">
      <c r="A34" s="93" t="s">
        <v>171</v>
      </c>
      <c r="B34" s="94">
        <f t="shared" si="2"/>
        <v>6.6197999999999979</v>
      </c>
      <c r="C34" s="94">
        <f t="shared" si="2"/>
        <v>6.5953987157924825</v>
      </c>
      <c r="D34" s="94">
        <f t="shared" si="2"/>
        <v>1.0989000000000002</v>
      </c>
      <c r="E34" s="29"/>
      <c r="F34" s="29"/>
      <c r="G34" s="29"/>
      <c r="H34" s="29"/>
    </row>
    <row r="35" spans="1:21" x14ac:dyDescent="0.3">
      <c r="A35" s="93" t="s">
        <v>172</v>
      </c>
      <c r="B35" s="94">
        <f t="shared" si="2"/>
        <v>38.81130000000001</v>
      </c>
      <c r="C35" s="94">
        <f t="shared" si="2"/>
        <v>30.011300000000009</v>
      </c>
      <c r="D35" s="94">
        <f t="shared" si="2"/>
        <v>24.068990000000003</v>
      </c>
      <c r="E35" s="29"/>
      <c r="F35" s="29"/>
      <c r="G35" s="29"/>
      <c r="H35" s="29"/>
      <c r="S35" t="s">
        <v>24</v>
      </c>
      <c r="T35" s="5">
        <v>15.330550000000001</v>
      </c>
      <c r="U35" t="s">
        <v>276</v>
      </c>
    </row>
    <row r="36" spans="1:21" x14ac:dyDescent="0.3">
      <c r="A36" s="93" t="s">
        <v>25</v>
      </c>
      <c r="B36" s="94">
        <f>SUM(B31:B35)</f>
        <v>499.37139999999999</v>
      </c>
      <c r="C36" s="94">
        <f t="shared" ref="C36:D36" si="3">SUM(C31:C35)</f>
        <v>487.79699871579248</v>
      </c>
      <c r="D36" s="94">
        <f t="shared" si="3"/>
        <v>481.40917000000007</v>
      </c>
      <c r="E36" s="29"/>
      <c r="F36" s="29"/>
      <c r="G36" s="29"/>
      <c r="H36" s="29"/>
      <c r="S36" t="s">
        <v>127</v>
      </c>
      <c r="T36" s="5">
        <v>14.907719999999999</v>
      </c>
      <c r="U36" t="s">
        <v>277</v>
      </c>
    </row>
    <row r="37" spans="1:21" x14ac:dyDescent="0.3">
      <c r="A37" s="29"/>
      <c r="B37" s="29"/>
      <c r="C37" s="29"/>
      <c r="D37" s="29"/>
      <c r="E37" s="29"/>
      <c r="F37" s="29"/>
      <c r="G37" s="29"/>
      <c r="H37" s="29"/>
      <c r="I37" s="29"/>
      <c r="J37" s="29"/>
      <c r="K37" s="29"/>
      <c r="L37" s="29"/>
      <c r="S37" t="s">
        <v>8</v>
      </c>
      <c r="T37" s="5">
        <v>11.238210000000006</v>
      </c>
      <c r="U37" t="s">
        <v>278</v>
      </c>
    </row>
    <row r="38" spans="1:21" x14ac:dyDescent="0.3">
      <c r="A38" s="29"/>
      <c r="B38" s="29"/>
      <c r="C38" s="29"/>
      <c r="D38" s="29"/>
      <c r="E38" s="29"/>
      <c r="F38" s="29"/>
      <c r="G38" s="29"/>
      <c r="H38" s="29"/>
      <c r="I38" s="29"/>
      <c r="J38" s="29"/>
      <c r="K38" s="29"/>
      <c r="L38" s="29"/>
      <c r="S38" t="s">
        <v>172</v>
      </c>
      <c r="T38" s="5">
        <v>2.1880900000000003</v>
      </c>
      <c r="U38" t="s">
        <v>279</v>
      </c>
    </row>
    <row r="39" spans="1:21" x14ac:dyDescent="0.3">
      <c r="E39" s="29"/>
      <c r="F39" s="29"/>
      <c r="G39" s="29"/>
      <c r="H39" s="29"/>
      <c r="I39" s="29"/>
      <c r="J39" s="29"/>
      <c r="K39" s="29"/>
      <c r="L39" s="29"/>
      <c r="S39" t="s">
        <v>171</v>
      </c>
      <c r="T39" s="5">
        <v>9.9900000000000017E-2</v>
      </c>
      <c r="U39" t="s">
        <v>280</v>
      </c>
    </row>
    <row r="40" spans="1:21" x14ac:dyDescent="0.3">
      <c r="E40" s="29"/>
      <c r="F40" s="29"/>
      <c r="G40" s="29"/>
      <c r="H40" s="29"/>
      <c r="I40" s="29"/>
      <c r="J40" s="29"/>
      <c r="K40" s="29"/>
      <c r="L40" s="29"/>
    </row>
    <row r="41" spans="1:21" x14ac:dyDescent="0.3">
      <c r="E41" s="29"/>
      <c r="F41" s="29"/>
      <c r="G41" s="29"/>
      <c r="H41" s="29"/>
      <c r="I41" s="29"/>
      <c r="J41" s="29"/>
      <c r="K41" s="29"/>
      <c r="L41" s="29"/>
    </row>
    <row r="42" spans="1:21" x14ac:dyDescent="0.3">
      <c r="E42" s="29"/>
      <c r="F42" s="29"/>
      <c r="G42" s="29"/>
      <c r="H42" s="29"/>
      <c r="I42" s="29"/>
      <c r="J42" s="29"/>
      <c r="K42" s="29"/>
      <c r="L42" s="29"/>
    </row>
    <row r="43" spans="1:21" x14ac:dyDescent="0.3">
      <c r="E43" s="29"/>
      <c r="F43" s="29"/>
      <c r="G43" s="29"/>
      <c r="H43" s="29"/>
      <c r="I43" s="29"/>
      <c r="J43" s="29"/>
      <c r="K43" s="29"/>
      <c r="L43" s="29"/>
    </row>
    <row r="44" spans="1:21" x14ac:dyDescent="0.3">
      <c r="E44" s="29"/>
      <c r="F44" s="29"/>
      <c r="G44" s="29"/>
      <c r="H44" s="29"/>
      <c r="I44" s="29"/>
      <c r="J44" s="29"/>
      <c r="K44" s="29"/>
      <c r="L44" s="29"/>
    </row>
    <row r="45" spans="1:21" x14ac:dyDescent="0.3">
      <c r="E45" s="29"/>
      <c r="F45" s="29"/>
      <c r="G45" s="29"/>
      <c r="H45" s="29"/>
      <c r="I45" s="29"/>
      <c r="J45" s="29"/>
      <c r="K45" s="29"/>
      <c r="L45" s="29"/>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c58a67f-860c-42e7-8d9a-5dcd7271bbbf">
      <Terms xmlns="http://schemas.microsoft.com/office/infopath/2007/PartnerControls"/>
    </lcf76f155ced4ddcb4097134ff3c332f>
    <TaxCatchAll xmlns="9b04f8ca-3219-4297-b738-f3937c120e90" xsi:nil="true"/>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D3F37798E58564D8951EF8ADDC55C64" ma:contentTypeVersion="7" ma:contentTypeDescription="Create a new document." ma:contentTypeScope="" ma:versionID="d9f86daa22ee1d8886d754334438d05f">
  <xsd:schema xmlns:xsd="http://www.w3.org/2001/XMLSchema" xmlns:xs="http://www.w3.org/2001/XMLSchema" xmlns:p="http://schemas.microsoft.com/office/2006/metadata/properties" xmlns:ns1="http://schemas.microsoft.com/sharepoint/v3" xmlns:ns2="631ab094-b658-40eb-b09a-e81eb4609a21" xmlns:ns3="39801251-e03a-4e20-805c-75b062d5d8c6" xmlns:ns4="ec58a67f-860c-42e7-8d9a-5dcd7271bbbf" xmlns:ns5="9b04f8ca-3219-4297-b738-f3937c120e90" targetNamespace="http://schemas.microsoft.com/office/2006/metadata/properties" ma:root="true" ma:fieldsID="eb594d25c4266946264704d1ecc97c2e" ns1:_="" ns2:_="" ns3:_="" ns4:_="" ns5:_="">
    <xsd:import namespace="http://schemas.microsoft.com/sharepoint/v3"/>
    <xsd:import namespace="631ab094-b658-40eb-b09a-e81eb4609a21"/>
    <xsd:import namespace="39801251-e03a-4e20-805c-75b062d5d8c6"/>
    <xsd:import namespace="ec58a67f-860c-42e7-8d9a-5dcd7271bbbf"/>
    <xsd:import namespace="9b04f8ca-3219-4297-b738-f3937c120e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ServiceObjectDetectorVersions" minOccurs="0"/>
                <xsd:element ref="ns2:MediaServiceSearchProperties" minOccurs="0"/>
                <xsd:element ref="ns2:MediaLengthInSeconds" minOccurs="0"/>
                <xsd:element ref="ns4:lcf76f155ced4ddcb4097134ff3c332f" minOccurs="0"/>
                <xsd:element ref="ns5:TaxCatchAll"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1ab094-b658-40eb-b09a-e81eb4609a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9801251-e03a-4e20-805c-75b062d5d8c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c58a67f-860c-42e7-8d9a-5dcd7271bbbf" elementFormDefault="qualified">
    <xsd:import namespace="http://schemas.microsoft.com/office/2006/documentManagement/types"/>
    <xsd:import namespace="http://schemas.microsoft.com/office/infopath/2007/PartnerControls"/>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642f061d-5722-4abc-a673-2ff89f83de4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b04f8ca-3219-4297-b738-f3937c120e90"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9a338c1b-4a19-48ba-9ca0-3f87939c657f}" ma:internalName="TaxCatchAll" ma:showField="CatchAllData" ma:web="9b04f8ca-3219-4297-b738-f3937c120e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7CCA17-44B6-470A-9666-C9B606062CB3}">
  <ds:schemaRefs>
    <ds:schemaRef ds:uri="9b04f8ca-3219-4297-b738-f3937c120e90"/>
    <ds:schemaRef ds:uri="http://purl.org/dc/elements/1.1/"/>
    <ds:schemaRef ds:uri="http://purl.org/dc/terms/"/>
    <ds:schemaRef ds:uri="http://purl.org/dc/dcmitype/"/>
    <ds:schemaRef ds:uri="http://schemas.microsoft.com/office/2006/documentManagement/types"/>
    <ds:schemaRef ds:uri="631ab094-b658-40eb-b09a-e81eb4609a21"/>
    <ds:schemaRef ds:uri="http://schemas.microsoft.com/office/infopath/2007/PartnerControls"/>
    <ds:schemaRef ds:uri="39801251-e03a-4e20-805c-75b062d5d8c6"/>
    <ds:schemaRef ds:uri="http://schemas.openxmlformats.org/package/2006/metadata/core-properties"/>
    <ds:schemaRef ds:uri="http://www.w3.org/XML/1998/namespace"/>
    <ds:schemaRef ds:uri="ec58a67f-860c-42e7-8d9a-5dcd7271bbbf"/>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7DD99867-2500-443E-AA2A-9AB87D0242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31ab094-b658-40eb-b09a-e81eb4609a21"/>
    <ds:schemaRef ds:uri="39801251-e03a-4e20-805c-75b062d5d8c6"/>
    <ds:schemaRef ds:uri="ec58a67f-860c-42e7-8d9a-5dcd7271bbbf"/>
    <ds:schemaRef ds:uri="9b04f8ca-3219-4297-b738-f3937c120e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91E5BE-4C40-46CF-8297-539648B5FB87}">
  <ds:schemaRefs>
    <ds:schemaRef ds:uri="http://schemas.microsoft.com/sharepoint/v3/contenttype/forms"/>
  </ds:schemaRefs>
</ds:datastoreItem>
</file>

<file path=docMetadata/LabelInfo.xml><?xml version="1.0" encoding="utf-8"?>
<clbl:labelList xmlns:clbl="http://schemas.microsoft.com/office/2020/mipLabelMetadata">
  <clbl:label id="{fd585fe1-f7e5-4a3b-a2dc-60e6803e661e}" enabled="1" method="Privileged" siteId="{b5d83618-97ea-48ec-b0be-8d4a7d67832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Contents</vt:lpstr>
      <vt:lpstr>Key Stats Figure 1</vt:lpstr>
      <vt:lpstr>Demand Summary WC Table 1</vt:lpstr>
      <vt:lpstr>Demand Summary Actuals Table 2</vt:lpstr>
      <vt:lpstr>NDM Figure 2 </vt:lpstr>
      <vt:lpstr>CWV Figure 3</vt:lpstr>
      <vt:lpstr>NTS Gas Demand Stats Table 3</vt:lpstr>
      <vt:lpstr>Elect. Gen.Figure 4 &amp; 5</vt:lpstr>
      <vt:lpstr>Supply Figure 6 &amp; Table 4</vt:lpstr>
      <vt:lpstr>Flexible Supply Figure 7 &amp; 8</vt:lpstr>
      <vt:lpstr>GB Storage Figure 9</vt:lpstr>
      <vt:lpstr>Compressor Utili.Figure 10 &amp; 11</vt:lpstr>
      <vt:lpstr>Highest Demand Day Table 5 &amp; 6</vt:lpstr>
      <vt:lpstr>Linepack Figure 12</vt:lpstr>
      <vt:lpstr>Peak Day Linepack Figure 13</vt:lpstr>
      <vt:lpstr>NDM Figure 14 &amp; 15</vt:lpstr>
      <vt:lpstr>DM &amp; Ind Figure 16 &amp; 17</vt:lpstr>
      <vt:lpstr>Elec. gen. Figure 18 &amp; 19</vt:lpstr>
      <vt:lpstr>Export to Ire Figure 20 &amp; 21</vt:lpstr>
      <vt:lpstr>Export to Cont.  Figure 22 &amp; 23</vt:lpstr>
      <vt:lpstr>GB StorageFlows_Figure24</vt:lpstr>
      <vt:lpstr>GB StorageStock_Figure25</vt:lpstr>
      <vt:lpstr>UKCS Figure 26 &amp; 27</vt:lpstr>
      <vt:lpstr>Norway Figure 28 &amp; 29</vt:lpstr>
      <vt:lpstr>LNG Figure 30 &amp; 31</vt:lpstr>
      <vt:lpstr>Import from cont Figure 32 &amp; 33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Habeeb Lanlokun</dc:creator>
  <cp:lastModifiedBy>Karen Healy</cp:lastModifiedBy>
  <dcterms:created xsi:type="dcterms:W3CDTF">2026-04-20T13:59:31Z</dcterms:created>
  <dcterms:modified xsi:type="dcterms:W3CDTF">2026-06-18T14:59:34Z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0x010100DD3F37798E58564D8951EF8ADDC55C64</vt:lpwstr>
  </property>
  <property fmtid="{D5CDD505-2E9C-101B-9397-08002B2CF9AE}" pid="3" name="MediaServiceImageTags">
    <vt:lpwstr/>
  </property>
</Properties>
</file>